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45" documentId="13_ncr:1_{F6CB121F-512D-4AA6-A0C1-0FB36C537598}" xr6:coauthVersionLast="47" xr6:coauthVersionMax="47" xr10:uidLastSave="{C6932163-4E5D-40A1-BEFB-8DFC7773D78E}"/>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G4" i="4"/>
  <c r="I4" i="4"/>
  <c r="J4" i="4"/>
  <c r="L4" i="4"/>
  <c r="B5" i="4"/>
  <c r="B6" i="4"/>
  <c r="B7" i="4"/>
  <c r="B8" i="4"/>
  <c r="B9" i="4"/>
  <c r="B10" i="4"/>
  <c r="B11" i="4"/>
  <c r="B12" i="4"/>
  <c r="B13" i="4"/>
  <c r="B14" i="4"/>
  <c r="G2" i="6"/>
  <c r="G3" i="6"/>
  <c r="G4" i="6"/>
  <c r="G5" i="6"/>
  <c r="G6" i="6"/>
  <c r="G7" i="6"/>
  <c r="G8" i="6"/>
  <c r="G9" i="6"/>
  <c r="G10" i="6"/>
  <c r="G11" i="6"/>
  <c r="G12" i="6"/>
  <c r="G13" i="6"/>
  <c r="G14" i="6"/>
  <c r="G15" i="6"/>
  <c r="G16" i="6"/>
  <c r="G17" i="6"/>
  <c r="G18" i="6"/>
  <c r="G19" i="6"/>
  <c r="G20" i="6"/>
  <c r="G21" i="6"/>
  <c r="G22" i="6"/>
  <c r="G23" i="6"/>
  <c r="G24" i="6"/>
  <c r="G25" i="6"/>
  <c r="G26" i="6"/>
  <c r="G27" i="6"/>
  <c r="G2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B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<sst xmlns="http://schemas.openxmlformats.org/spreadsheetml/2006/main" count="180297" uniqueCount="39132">
  <si>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</si>
  <si>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</si>
  <si>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</si>
  <si>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</si>
  <si>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</si>
  <si>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</si>
  <si>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</si>
  <si>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</si>
  <si>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</si>
  <si>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</si>
  <si>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</si>
  <si>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</si>
  <si>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</si>
  <si>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</si>
  <si>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</si>
  <si>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</si>
  <si>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</si>
  <si>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</si>
  <si>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</si>
  <si>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</si>
  <si>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</si>
  <si>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</si>
  <si>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</si>
  <si>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</si>
  <si>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</si>
  <si>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</si>
  <si>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</si>
  <si>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</si>
  <si>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</si>
  <si>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</si>
  <si>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</si>
  <si>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</si>
  <si>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</si>
  <si>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</si>
  <si>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</si>
  <si>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</si>
  <si>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</si>
  <si>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</si>
  <si>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</si>
  <si>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</si>
  <si>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</si>
  <si>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</si>
  <si>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</si>
  <si>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</si>
  <si>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</si>
  <si>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</si>
  <si>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</si>
  <si>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</si>
  <si>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</si>
  <si>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</si>
  <si>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</si>
  <si>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</si>
  <si>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</si>
  <si>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</si>
  <si>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</si>
  <si>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</si>
  <si>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</si>
  <si>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</si>
  <si>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</si>
  <si>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</si>
  <si>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</si>
  <si>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</si>
  <si>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</si>
  <si>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</si>
  <si>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</si>
  <si>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</si>
  <si>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</si>
  <si>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</si>
  <si>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</si>
  <si>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</si>
  <si>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</si>
  <si>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</si>
  <si>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</si>
  <si>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</si>
  <si>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</si>
  <si>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</si>
  <si>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</si>
  <si>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</si>
  <si>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</si>
  <si>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</si>
  <si>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</si>
  <si>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</si>
  <si>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</si>
  <si>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</si>
  <si>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</si>
  <si>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</si>
  <si>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</si>
  <si>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</si>
  <si>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</si>
  <si>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</si>
  <si>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</si>
  <si>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</si>
  <si>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</si>
  <si>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</si>
  <si>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</si>
  <si>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</si>
  <si>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</si>
  <si>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</si>
  <si>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</si>
  <si>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</si>
  <si>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</si>
  <si>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</si>
  <si>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</si>
  <si>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</si>
  <si>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</si>
  <si>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</si>
  <si>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</si>
  <si>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</si>
  <si>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</si>
  <si>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</si>
  <si>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</si>
  <si>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</si>
  <si>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</si>
  <si>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</si>
  <si>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</si>
  <si>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</si>
  <si>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</si>
  <si>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</si>
  <si>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</si>
  <si>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</si>
  <si>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</si>
  <si>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</si>
  <si>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</si>
  <si>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</si>
  <si>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</si>
  <si>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</si>
  <si>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</si>
  <si>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</si>
  <si>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</si>
  <si>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</si>
  <si>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</si>
  <si>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</si>
  <si>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</si>
  <si>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</si>
  <si>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</si>
  <si>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</si>
  <si>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</si>
  <si>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</si>
  <si>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</si>
  <si>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</si>
  <si>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</si>
  <si>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</si>
  <si>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</si>
  <si>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</si>
  <si>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</si>
  <si>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</si>
  <si>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</si>
  <si>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</si>
  <si>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</si>
  <si>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</si>
  <si>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</si>
  <si>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</si>
  <si>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</si>
  <si>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</si>
  <si>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</si>
  <si>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</si>
  <si>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</si>
  <si>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</si>
  <si>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</si>
  <si>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</si>
  <si>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</si>
  <si>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</si>
  <si>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</si>
  <si>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</si>
  <si>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</si>
  <si>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</si>
  <si>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</si>
  <si>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</si>
  <si>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</si>
  <si>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</si>
  <si>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</si>
  <si>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</si>
  <si>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</si>
  <si>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</si>
  <si>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</si>
  <si>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</si>
  <si>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</si>
  <si>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</si>
  <si>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</si>
  <si>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</si>
  <si>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</si>
  <si>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</si>
  <si>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</si>
  <si>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</si>
  <si>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</si>
  <si>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</si>
  <si>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</si>
  <si>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</si>
  <si>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</si>
  <si>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</si>
  <si>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</si>
  <si>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</si>
  <si>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</si>
  <si>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</si>
  <si>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</si>
  <si>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</si>
  <si>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</si>
  <si>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</si>
  <si>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</si>
  <si>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</si>
  <si>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</si>
  <si>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</si>
  <si>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</si>
  <si>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</si>
  <si>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</si>
  <si>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</si>
  <si>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</si>
  <si>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</si>
  <si>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</si>
  <si>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</si>
  <si>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</si>
  <si>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</si>
  <si>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</si>
  <si>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</si>
  <si>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</si>
  <si>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</si>
  <si>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</si>
  <si>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</si>
  <si>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</si>
  <si>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</si>
  <si>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</si>
  <si>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</si>
  <si>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</si>
  <si>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</si>
  <si>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</si>
  <si>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</si>
  <si>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</si>
  <si>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</si>
  <si>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</si>
  <si>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</si>
  <si>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</si>
  <si>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</si>
  <si>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</si>
  <si>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</si>
  <si>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</si>
  <si>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</si>
  <si>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</si>
  <si>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</si>
  <si>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</si>
  <si>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</si>
  <si>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</si>
  <si>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</si>
  <si>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</si>
  <si>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</si>
  <si>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</si>
  <si>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</si>
  <si>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</si>
  <si>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</si>
  <si>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</si>
  <si>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</si>
  <si>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</si>
  <si>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</si>
  <si>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</si>
  <si>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</si>
  <si>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</si>
  <si>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</si>
  <si>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</si>
  <si>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</si>
  <si>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</si>
  <si>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</si>
  <si>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</si>
  <si>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</si>
  <si>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</si>
  <si>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</si>
  <si>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</si>
  <si>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</si>
  <si>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</si>
  <si>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</si>
  <si>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</si>
  <si>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</si>
  <si>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</si>
  <si>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</si>
  <si>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</si>
  <si>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</si>
  <si>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</si>
  <si>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</si>
  <si>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</si>
  <si>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</si>
  <si>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</si>
  <si>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</si>
  <si>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</si>
  <si>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</si>
  <si>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</si>
  <si>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</si>
  <si>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</si>
  <si>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</si>
  <si>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</si>
  <si>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</si>
  <si>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</si>
  <si>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</si>
  <si>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</si>
  <si>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</si>
  <si>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</si>
  <si>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</si>
  <si>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</si>
  <si>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</si>
  <si>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</si>
  <si>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</si>
  <si>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</si>
  <si>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</si>
  <si>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</si>
  <si>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</si>
  <si>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</si>
  <si>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</si>
  <si>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</si>
  <si>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</si>
  <si>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</si>
  <si>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</si>
  <si>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</si>
  <si>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</si>
  <si>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</si>
  <si>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</si>
  <si>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</si>
  <si>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</si>
  <si>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</si>
  <si>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</si>
  <si>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</si>
  <si>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</si>
  <si>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</si>
  <si>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</si>
  <si>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</si>
  <si>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</si>
  <si>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</si>
  <si>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</si>
  <si>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</si>
  <si>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</si>
  <si>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</si>
  <si>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</si>
  <si>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</si>
  <si>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</si>
  <si>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</si>
  <si>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</si>
  <si>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</si>
  <si>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</si>
  <si>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</si>
  <si>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</si>
  <si>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</si>
  <si>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</si>
  <si>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</si>
  <si>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</si>
  <si>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</si>
  <si>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</si>
  <si>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</si>
  <si>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</si>
  <si>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</si>
  <si>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</si>
  <si>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</si>
  <si>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</si>
  <si>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</si>
  <si>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</si>
  <si>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</si>
  <si>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</si>
  <si>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</si>
  <si>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</si>
  <si>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</si>
  <si>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</si>
  <si>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</si>
  <si>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</si>
  <si>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</si>
  <si>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</si>
  <si>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</si>
  <si>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</si>
  <si>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</si>
  <si>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</si>
  <si>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</si>
  <si>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</si>
  <si>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</si>
  <si>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</si>
  <si>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</si>
  <si>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</si>
  <si>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</si>
  <si>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</si>
  <si>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</si>
  <si>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</si>
  <si>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</si>
  <si>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</si>
  <si>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</si>
  <si>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</si>
  <si>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</si>
  <si>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</si>
  <si>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</si>
  <si>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</si>
  <si>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</si>
  <si>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</si>
  <si>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</si>
  <si>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</si>
  <si>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</si>
  <si>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</si>
  <si>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</si>
  <si>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</si>
  <si>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</si>
  <si>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</si>
  <si>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</si>
  <si>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</si>
  <si>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</si>
  <si>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</si>
  <si>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</si>
  <si>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</si>
  <si>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</si>
  <si>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</si>
  <si>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</si>
  <si>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</si>
  <si>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</si>
  <si>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</si>
  <si>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</si>
  <si>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</si>
  <si>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</si>
  <si>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</si>
  <si>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</si>
  <si>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</si>
  <si>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</si>
  <si>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</si>
  <si>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</si>
  <si>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</si>
  <si>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</si>
  <si>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</si>
  <si>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</si>
  <si>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</si>
  <si>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</si>
  <si>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</si>
  <si>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</si>
  <si>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</si>
  <si>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</si>
  <si>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</si>
  <si>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</si>
  <si>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</si>
  <si>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</si>
  <si>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</si>
  <si>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</si>
  <si>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</si>
  <si>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</si>
  <si>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</si>
  <si>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</si>
  <si>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</si>
  <si>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</si>
  <si>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</si>
  <si>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</si>
  <si>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</si>
  <si>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</si>
  <si>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</si>
  <si>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</si>
  <si>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</si>
  <si>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</si>
  <si>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</si>
  <si>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</si>
  <si>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</si>
  <si>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</si>
  <si>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</si>
  <si>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</si>
  <si>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</si>
  <si>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</si>
  <si>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</si>
  <si>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</si>
  <si>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</si>
  <si>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</si>
  <si>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</si>
  <si>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</si>
  <si>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</si>
  <si>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</si>
  <si>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</si>
  <si>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</si>
  <si>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</si>
  <si>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</si>
  <si>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</si>
  <si>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</si>
  <si>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</si>
  <si>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</si>
  <si>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</si>
  <si>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</si>
  <si>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</si>
  <si>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</si>
  <si>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</si>
  <si>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</si>
  <si>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</si>
  <si>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</si>
  <si>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</si>
  <si>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</si>
  <si>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</si>
  <si>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</si>
  <si>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</si>
  <si>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</si>
  <si>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</si>
  <si>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</si>
  <si>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</si>
  <si>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</si>
  <si>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</si>
  <si>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</si>
  <si>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</si>
  <si>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</si>
  <si>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</si>
  <si>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</si>
  <si>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</si>
  <si>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</si>
  <si>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</si>
  <si>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</si>
  <si>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</si>
  <si>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</si>
  <si>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</si>
  <si>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</si>
  <si>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</si>
  <si>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</si>
  <si>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</si>
  <si>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</si>
  <si>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</si>
  <si>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</si>
  <si>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</si>
  <si>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</si>
  <si>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</si>
  <si>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</si>
  <si>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</si>
  <si>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</si>
  <si>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</si>
  <si>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</si>
  <si>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</si>
  <si>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</si>
  <si>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</si>
  <si>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</si>
  <si>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</si>
  <si>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</si>
  <si>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</si>
  <si>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</si>
  <si>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</si>
  <si>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</si>
  <si>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</si>
  <si>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</si>
  <si>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</si>
  <si>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</si>
  <si>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</si>
  <si>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</si>
  <si>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</si>
  <si>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</si>
  <si>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</si>
  <si>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</si>
  <si>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</si>
  <si>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</si>
  <si>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</si>
  <si>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</si>
  <si>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</si>
  <si>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</si>
  <si>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</si>
  <si>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</si>
  <si>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</si>
  <si>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</si>
  <si>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</si>
  <si>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</si>
  <si>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</si>
  <si>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</si>
  <si>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</si>
  <si>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</si>
  <si>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</si>
  <si>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</si>
  <si>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</si>
  <si>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</si>
  <si>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</si>
  <si>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</si>
  <si>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</si>
  <si>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</si>
  <si>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</si>
  <si>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</si>
  <si>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</si>
  <si>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</si>
  <si>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</si>
  <si>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</si>
  <si>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</si>
  <si>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</si>
  <si>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</si>
  <si>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</si>
  <si>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</si>
  <si>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</si>
  <si>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</si>
  <si>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</si>
  <si>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</si>
  <si>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</si>
  <si>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</si>
  <si>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</si>
  <si>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</si>
  <si>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</si>
  <si>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</si>
  <si>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</si>
  <si>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</si>
  <si>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</si>
  <si>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</si>
  <si>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</si>
  <si>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</si>
  <si>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</si>
  <si>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</si>
  <si>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</si>
  <si>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</si>
  <si>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</si>
  <si>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</si>
  <si>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</si>
  <si>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</si>
  <si>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</si>
  <si>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</si>
  <si>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</si>
  <si>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</si>
  <si>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</si>
  <si>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</si>
  <si>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</si>
  <si>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</si>
  <si>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</si>
  <si>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</si>
  <si>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</si>
  <si>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</si>
  <si>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</si>
  <si>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</si>
  <si>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</si>
  <si>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</si>
  <si>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</si>
  <si>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</si>
  <si>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</si>
  <si>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</si>
  <si>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</si>
  <si>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</si>
  <si>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</si>
  <si>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</si>
  <si>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</si>
  <si>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</si>
  <si>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</si>
  <si>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</si>
  <si>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</si>
  <si>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</si>
  <si>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</si>
  <si>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</si>
  <si>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</si>
  <si>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</si>
  <si>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</si>
  <si>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</si>
  <si>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</si>
  <si>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</si>
  <si>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</si>
  <si>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</si>
  <si>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</si>
  <si>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</si>
  <si>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</si>
  <si>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</si>
  <si>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</si>
  <si>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</si>
  <si>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</si>
  <si>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</si>
  <si>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</si>
  <si>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</si>
  <si>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</si>
  <si>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</si>
  <si>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</si>
  <si>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</si>
  <si>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</si>
  <si>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</si>
  <si>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</si>
  <si>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</si>
  <si>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</si>
  <si>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</si>
  <si>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</si>
  <si>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</si>
  <si>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</si>
  <si>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</si>
  <si>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</si>
  <si>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</si>
  <si>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</si>
  <si>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</si>
  <si>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</si>
  <si>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</si>
  <si>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</si>
  <si>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</si>
  <si>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</si>
  <si>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</si>
  <si>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</si>
  <si>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</si>
  <si>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</si>
  <si>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</si>
  <si>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</si>
  <si>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</si>
  <si>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</si>
  <si>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</si>
  <si>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</si>
  <si>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</si>
  <si>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</si>
  <si>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</si>
  <si>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</si>
  <si>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</si>
  <si>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</si>
  <si>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</si>
  <si>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</si>
  <si>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</si>
  <si>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</si>
  <si>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</si>
  <si>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</si>
  <si>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</si>
  <si>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</si>
  <si>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</si>
  <si>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</si>
  <si>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</si>
  <si>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</si>
  <si>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</si>
  <si>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</si>
  <si>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</si>
  <si>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</si>
  <si>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</si>
  <si>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</si>
  <si>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</si>
  <si>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</si>
  <si>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</si>
  <si>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</si>
  <si>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</si>
  <si>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</si>
  <si>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</si>
  <si>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</si>
  <si>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</si>
  <si>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</si>
  <si>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</si>
  <si>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</si>
  <si>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</si>
  <si>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</si>
  <si>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</si>
  <si>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</si>
  <si>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</si>
  <si>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</si>
  <si>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</si>
  <si>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</si>
  <si>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</si>
  <si>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</si>
  <si>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</si>
  <si>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</si>
  <si>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</si>
  <si>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</si>
  <si>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</si>
  <si>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</si>
  <si>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</si>
  <si>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</si>
  <si>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</si>
  <si>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</si>
  <si>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</si>
  <si>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</si>
  <si>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</si>
  <si>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</si>
  <si>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</si>
  <si>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</si>
  <si>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</si>
  <si>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</si>
  <si>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</si>
  <si>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</si>
  <si>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</si>
  <si>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</si>
  <si>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</si>
  <si>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</si>
  <si>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</si>
  <si>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</si>
  <si>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</si>
  <si>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</si>
  <si>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</si>
  <si>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</si>
  <si>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</si>
  <si>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</si>
  <si>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</si>
  <si>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</si>
  <si>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</si>
  <si>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</si>
  <si>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</si>
  <si>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</si>
  <si>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</si>
  <si>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</si>
  <si>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</si>
  <si>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</si>
  <si>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</si>
  <si>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</si>
  <si>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</si>
  <si>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</si>
  <si>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</si>
  <si>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</si>
  <si>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</si>
  <si>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</si>
  <si>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</si>
  <si>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</si>
  <si>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</si>
  <si>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</si>
  <si>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</si>
  <si>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</si>
  <si>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</si>
  <si>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</si>
  <si>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</si>
  <si>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</si>
  <si>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</si>
  <si>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</si>
  <si>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</si>
  <si>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</si>
  <si>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</si>
  <si>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</si>
  <si>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</si>
  <si>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</si>
  <si>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</si>
  <si>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</si>
  <si>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</si>
  <si>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</si>
  <si>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</si>
  <si>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</si>
  <si>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</si>
  <si>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</si>
  <si>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</si>
  <si>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</si>
  <si>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</si>
  <si>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</si>
  <si>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</si>
  <si>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</si>
  <si>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</si>
  <si>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</si>
  <si>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</si>
  <si>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</si>
  <si>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</si>
  <si>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</si>
  <si>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</si>
  <si>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</si>
  <si>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</si>
  <si>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</si>
  <si>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</si>
  <si>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</si>
  <si>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</si>
  <si>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</si>
  <si>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</si>
  <si>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</si>
  <si>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</si>
  <si>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</si>
  <si>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</si>
  <si>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</si>
  <si>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</si>
  <si>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</si>
  <si>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</si>
  <si>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</si>
  <si>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</si>
  <si>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</si>
  <si>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</si>
  <si>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</si>
  <si>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</si>
  <si>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</si>
  <si>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</si>
  <si>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</si>
  <si>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</si>
  <si>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</si>
  <si>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</si>
  <si>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</si>
  <si>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</si>
  <si>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</si>
  <si>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</si>
  <si>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</si>
  <si>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</si>
  <si>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</si>
  <si>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</si>
  <si>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</si>
  <si>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</si>
  <si>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</si>
  <si>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</si>
  <si>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</si>
  <si>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</si>
  <si>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</si>
  <si>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</si>
  <si>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</si>
  <si>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</si>
  <si>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</si>
  <si>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</si>
  <si>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</si>
  <si>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</si>
  <si>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</si>
  <si>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</si>
  <si>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</si>
  <si>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</si>
  <si>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</si>
  <si>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</si>
  <si>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</si>
  <si>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</si>
  <si>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</si>
  <si>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</si>
  <si>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</si>
  <si>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</si>
  <si>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</si>
  <si>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</si>
  <si>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</si>
  <si>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</si>
  <si>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</si>
  <si>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</si>
  <si>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</si>
  <si>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</si>
  <si>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</si>
  <si>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</si>
  <si>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</si>
  <si>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</si>
  <si>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</si>
  <si>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</si>
  <si>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</si>
  <si>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</si>
  <si>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</si>
  <si>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</si>
  <si>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</si>
  <si>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</si>
  <si>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</si>
  <si>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</si>
  <si>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</si>
  <si>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</si>
  <si>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</si>
  <si>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</si>
  <si>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</si>
  <si>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</si>
  <si>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</si>
  <si>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</si>
  <si>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</si>
  <si>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</si>
  <si>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</si>
  <si>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</si>
  <si>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</si>
  <si>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</si>
  <si>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</si>
  <si>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</si>
  <si>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</si>
  <si>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</si>
  <si>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</si>
  <si>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</si>
  <si>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</si>
  <si>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</si>
  <si>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</si>
  <si>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</si>
  <si>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</si>
  <si>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</si>
  <si>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</si>
  <si>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</si>
  <si>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</si>
  <si>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</si>
  <si>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</si>
  <si>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</si>
  <si>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</si>
  <si>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</si>
  <si>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</si>
  <si>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</si>
  <si>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</si>
  <si>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</si>
  <si>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</si>
  <si>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</si>
  <si>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</si>
  <si>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</si>
  <si>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</si>
  <si>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</si>
  <si>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</si>
  <si>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</si>
  <si>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</si>
  <si>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</si>
  <si>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</si>
  <si>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</si>
  <si>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</si>
  <si>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</si>
  <si>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</si>
  <si>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</si>
  <si>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</si>
  <si>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</si>
  <si>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</si>
  <si>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</si>
  <si>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</si>
  <si>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</si>
  <si>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</si>
  <si>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</si>
  <si>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</si>
  <si>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</si>
  <si>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</si>
  <si>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</si>
  <si>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</si>
  <si>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</si>
  <si>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</si>
  <si>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</si>
  <si>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</si>
  <si>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</si>
  <si>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</si>
  <si>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</si>
  <si>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</si>
  <si>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</si>
  <si>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</si>
  <si>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</si>
  <si>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</si>
  <si>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</si>
  <si>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</si>
  <si>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</si>
  <si>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</si>
  <si>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</si>
  <si>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</si>
  <si>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</si>
  <si>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</si>
  <si>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</si>
  <si>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</si>
  <si>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</si>
  <si>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</si>
  <si>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</si>
  <si>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</si>
  <si>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</si>
  <si>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</si>
  <si>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</si>
  <si>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</si>
  <si>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</si>
  <si>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</si>
  <si>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</si>
  <si>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</si>
  <si>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</si>
  <si>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</si>
  <si>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</si>
  <si>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</si>
  <si>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</si>
  <si>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</si>
  <si>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</si>
  <si>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</si>
  <si>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</si>
  <si>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</si>
  <si>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</si>
  <si>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</si>
  <si>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</si>
  <si>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</si>
  <si>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</si>
  <si>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</si>
  <si>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</si>
  <si>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</si>
  <si>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</si>
  <si>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</si>
  <si>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</si>
  <si>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</si>
  <si>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</si>
  <si>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</si>
  <si>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</si>
  <si>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</si>
  <si>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</si>
  <si>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</si>
  <si>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</si>
  <si>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</si>
  <si>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</si>
  <si>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</si>
  <si>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</si>
  <si>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</si>
  <si>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</si>
  <si>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</si>
  <si>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</si>
  <si>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</si>
  <si>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</si>
  <si>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</si>
  <si>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</si>
  <si>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</si>
  <si>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</si>
  <si>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</si>
  <si>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</si>
  <si>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</si>
  <si>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</si>
  <si>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</si>
  <si>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</si>
  <si>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</si>
  <si>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</si>
  <si>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</si>
  <si>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</si>
  <si>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</si>
  <si>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</si>
  <si>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</si>
  <si>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</si>
  <si>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</si>
  <si>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</si>
  <si>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</si>
  <si>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</si>
  <si>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</si>
  <si>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</si>
  <si>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</si>
  <si>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</si>
  <si>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</si>
  <si>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</si>
  <si>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</si>
  <si>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</si>
  <si>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</si>
  <si>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</si>
  <si>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</si>
  <si>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</si>
  <si>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</si>
  <si>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</si>
  <si>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</si>
  <si>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</si>
  <si>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</si>
  <si>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</si>
  <si>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</si>
  <si>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</si>
  <si>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</si>
  <si>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</si>
  <si>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</si>
  <si>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</si>
  <si>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</si>
  <si>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</si>
  <si>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</si>
  <si>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</si>
  <si>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</si>
  <si>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</si>
  <si>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</si>
  <si>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</si>
  <si>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</si>
  <si>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</si>
  <si>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</si>
  <si>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</si>
  <si>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</si>
  <si>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</si>
  <si>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</si>
  <si>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</si>
  <si>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</si>
  <si>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</si>
  <si>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</si>
  <si>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</si>
  <si>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</si>
  <si>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</si>
  <si>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</si>
  <si>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</si>
  <si>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</si>
  <si>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</si>
  <si>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</si>
  <si>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</si>
  <si>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</si>
  <si>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</si>
  <si>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</si>
  <si>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</si>
  <si>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</si>
  <si>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</si>
  <si>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</si>
  <si>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</si>
  <si>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</si>
  <si>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</si>
  <si>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</si>
  <si>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</si>
  <si>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</si>
  <si>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</si>
  <si>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</si>
  <si>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</si>
  <si>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</si>
  <si>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</si>
  <si>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</si>
  <si>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</si>
  <si>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</si>
  <si>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</si>
  <si>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</si>
  <si>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</si>
  <si>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</si>
  <si>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</si>
  <si>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</si>
  <si>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</si>
  <si>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</si>
  <si>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</si>
  <si>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</si>
  <si>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</si>
  <si>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</si>
  <si>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</si>
  <si>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</si>
  <si>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</si>
  <si>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</si>
  <si>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</si>
  <si>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</si>
  <si>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</si>
  <si>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</si>
  <si>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</si>
  <si>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</si>
  <si>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</si>
  <si>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</si>
  <si>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</si>
  <si>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</si>
  <si>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</si>
  <si>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</si>
  <si>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</si>
  <si>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</si>
  <si>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</si>
  <si>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</si>
  <si>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</si>
  <si>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</si>
  <si>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</si>
  <si>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</si>
  <si>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</si>
  <si>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</si>
  <si>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</si>
  <si>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</si>
  <si>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</si>
  <si>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</si>
  <si>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</si>
  <si>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</si>
  <si>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</si>
  <si>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</si>
  <si>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</si>
  <si>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</si>
  <si>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</si>
  <si>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</si>
  <si>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</si>
  <si>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</si>
  <si>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</si>
  <si>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</si>
  <si>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</si>
  <si>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</si>
  <si>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</si>
  <si>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</si>
  <si>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</si>
  <si>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</si>
  <si>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</si>
  <si>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</si>
  <si>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</si>
  <si>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</si>
  <si>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</si>
  <si>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</si>
  <si>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</si>
  <si>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</si>
  <si>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</si>
  <si>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</si>
  <si>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</si>
  <si>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</si>
  <si>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</si>
  <si>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</si>
  <si>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</si>
  <si>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</si>
  <si>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</si>
  <si>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</si>
  <si>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</si>
  <si>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</si>
  <si>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</si>
  <si>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</si>
  <si>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</si>
  <si>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</si>
  <si>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</si>
  <si>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</si>
  <si>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</si>
  <si>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</si>
  <si>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</si>
  <si>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</si>
  <si>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</si>
  <si>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</si>
  <si>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</si>
  <si>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</si>
  <si>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</si>
  <si>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</si>
  <si>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</si>
  <si>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</si>
  <si>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</si>
  <si>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</si>
  <si>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</si>
  <si>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</si>
  <si>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</si>
  <si>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</si>
  <si>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</si>
  <si>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</si>
  <si>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</si>
  <si>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</si>
  <si>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</si>
  <si>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</si>
  <si>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</si>
  <si>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</si>
  <si>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</si>
  <si>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</si>
  <si>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</si>
  <si>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</si>
  <si>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</si>
  <si>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</si>
  <si>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</si>
  <si>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</si>
  <si>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</si>
  <si>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</si>
  <si>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</si>
  <si>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</si>
  <si>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</si>
  <si>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</si>
  <si>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</si>
  <si>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</si>
  <si>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</si>
  <si>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</si>
  <si>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</si>
  <si>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</si>
  <si>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</si>
  <si>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</si>
  <si>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</si>
  <si>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</si>
  <si>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</si>
  <si>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</si>
  <si>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</si>
  <si>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</si>
  <si>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</si>
  <si>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</si>
  <si>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</si>
  <si>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</si>
  <si>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</si>
  <si>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</si>
  <si>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</si>
  <si>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</si>
  <si>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</si>
  <si>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</si>
  <si>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</si>
  <si>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</si>
  <si>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</si>
  <si>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</si>
  <si>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</si>
  <si>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</si>
  <si>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</si>
  <si>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</si>
  <si>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</si>
  <si>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</si>
  <si>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</si>
  <si>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</si>
  <si>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</si>
  <si>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</si>
  <si>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</si>
  <si>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</si>
  <si>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</si>
  <si>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</si>
  <si>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</si>
  <si>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</si>
  <si>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</si>
  <si>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</si>
  <si>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</si>
  <si>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</si>
  <si>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</si>
  <si>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</si>
  <si>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</si>
  <si>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</si>
  <si>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</si>
  <si>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</si>
  <si>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</si>
  <si>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</si>
  <si>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</si>
  <si>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</si>
  <si>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</si>
  <si>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</si>
  <si>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</si>
  <si>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</si>
  <si>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</si>
  <si>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</si>
  <si>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</si>
  <si>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</si>
  <si>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</si>
  <si>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</si>
  <si>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</si>
  <si>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</si>
  <si>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</si>
  <si>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</si>
  <si>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</si>
  <si>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</si>
  <si>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</si>
  <si>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</si>
  <si>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</si>
  <si>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</si>
  <si>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</si>
  <si>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</si>
  <si>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</si>
  <si>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</si>
  <si>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</si>
  <si>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</si>
  <si>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</si>
  <si>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</si>
  <si>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</si>
  <si>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</si>
  <si>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</si>
  <si>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</si>
  <si>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</si>
  <si>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</si>
  <si>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</si>
  <si>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</si>
  <si>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</si>
  <si>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</si>
  <si>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</si>
  <si>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</si>
  <si>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</si>
  <si>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</si>
  <si>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</si>
  <si>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</si>
  <si>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</si>
  <si>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</si>
  <si>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</si>
  <si>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</si>
  <si>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</si>
  <si>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</si>
  <si>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</si>
  <si>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</si>
  <si>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</si>
  <si>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</si>
  <si>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</si>
  <si>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</si>
  <si>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</si>
  <si>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</si>
  <si>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</si>
  <si>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</si>
  <si>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</si>
  <si>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</si>
  <si>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</si>
  <si>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</si>
  <si>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</si>
  <si>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</si>
  <si>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</si>
  <si>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</si>
  <si>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</si>
  <si>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</si>
  <si>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</si>
  <si>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</si>
  <si>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</si>
  <si>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</si>
  <si>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</si>
  <si>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</si>
  <si>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</si>
  <si>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</si>
  <si>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</si>
  <si>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</si>
  <si>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</si>
  <si>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</si>
  <si>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</si>
  <si>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</si>
  <si>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</si>
  <si>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</si>
  <si>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</si>
  <si>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</si>
  <si>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</si>
  <si>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</si>
  <si>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</si>
  <si>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</si>
  <si>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</si>
  <si>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</si>
  <si>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</si>
  <si>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</si>
  <si>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</si>
  <si>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</si>
  <si>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</si>
  <si>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</si>
  <si>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</si>
  <si>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</si>
  <si>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</si>
  <si>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</si>
  <si>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</si>
  <si>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</si>
  <si>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</si>
  <si>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</si>
  <si>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</si>
  <si>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</si>
  <si>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</si>
  <si>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</si>
  <si>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</si>
  <si>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</si>
  <si>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</si>
  <si>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</si>
  <si>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</si>
  <si>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</si>
  <si>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</si>
  <si>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</si>
  <si>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</si>
  <si>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</si>
  <si>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</si>
  <si>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</si>
  <si>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</si>
  <si>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</si>
  <si>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</si>
  <si>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</si>
  <si>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</si>
  <si>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</si>
  <si>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</si>
  <si>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</si>
  <si>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</si>
  <si>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</si>
  <si>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</si>
  <si>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</si>
  <si>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</si>
  <si>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</si>
  <si>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</si>
  <si>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</si>
  <si>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</si>
  <si>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</si>
  <si>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</si>
  <si>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</si>
  <si>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</si>
  <si>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</si>
  <si>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</si>
  <si>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</si>
  <si>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</si>
  <si>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</si>
  <si>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</si>
  <si>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</si>
  <si>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</si>
  <si>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</si>
  <si>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</si>
  <si>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</si>
  <si>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</si>
  <si>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</si>
  <si>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</si>
  <si>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</si>
  <si>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</si>
  <si>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</si>
  <si>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</si>
  <si>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</si>
  <si>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</si>
  <si>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</si>
  <si>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</si>
  <si>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</si>
  <si>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</si>
  <si>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</si>
  <si>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</si>
  <si>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</si>
  <si>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</si>
  <si>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</si>
  <si>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</si>
  <si>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</si>
  <si>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</si>
  <si>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</si>
  <si>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</si>
  <si>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</si>
  <si>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</si>
  <si>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</si>
  <si>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</si>
  <si>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</si>
  <si>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</si>
  <si>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</si>
  <si>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</si>
  <si>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</si>
  <si>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</si>
  <si>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</si>
  <si>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</si>
  <si>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</si>
  <si>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</si>
  <si>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</si>
  <si>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</si>
  <si>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</si>
  <si>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</si>
  <si>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</si>
  <si>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</si>
  <si>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</si>
  <si>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</si>
  <si>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</si>
  <si>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</si>
  <si>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</si>
  <si>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</si>
  <si>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</si>
  <si>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</si>
  <si>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</si>
  <si>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</si>
  <si>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</si>
  <si>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</si>
  <si>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</si>
  <si>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</si>
  <si>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</si>
  <si>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</si>
  <si>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</si>
  <si>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</si>
  <si>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</si>
  <si>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</si>
  <si>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</si>
  <si>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</si>
  <si>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</si>
  <si>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</si>
  <si>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</si>
  <si>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</si>
  <si>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</si>
  <si>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</si>
  <si>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</si>
  <si>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</si>
  <si>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</si>
  <si>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</si>
  <si>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</si>
  <si>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</si>
  <si>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</si>
  <si>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</si>
  <si>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</si>
  <si>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</si>
  <si>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</si>
  <si>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</si>
  <si>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</si>
  <si>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</si>
  <si>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</si>
  <si>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</si>
  <si>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</si>
  <si>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</si>
  <si>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</si>
  <si>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</si>
  <si>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</si>
  <si>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</si>
  <si>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</si>
  <si>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</si>
  <si>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</si>
  <si>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</si>
  <si>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</si>
  <si>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</si>
  <si>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</si>
  <si>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</si>
  <si>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</si>
  <si>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</si>
  <si>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</si>
  <si>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</si>
  <si>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</si>
  <si>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</si>
  <si>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</si>
  <si>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</si>
  <si>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</si>
  <si>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</si>
  <si>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</si>
  <si>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</si>
  <si>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</si>
  <si>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</si>
  <si>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</si>
  <si>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</si>
  <si>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</si>
  <si>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</si>
  <si>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</si>
  <si>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</si>
  <si>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</si>
  <si>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</si>
  <si>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</si>
  <si>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</si>
  <si>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</si>
  <si>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</si>
  <si>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</si>
  <si>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</si>
  <si>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</si>
  <si>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</si>
  <si>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</si>
  <si>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</si>
  <si>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</si>
  <si>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</si>
  <si>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</si>
  <si>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</si>
  <si>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</si>
  <si>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</si>
  <si>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</si>
  <si>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</si>
  <si>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</si>
  <si>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</si>
  <si>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</si>
  <si>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</si>
  <si>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</si>
  <si>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</si>
  <si>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</si>
  <si>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</si>
  <si>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</si>
  <si>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</si>
  <si>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</si>
  <si>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</si>
  <si>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</si>
  <si>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</si>
  <si>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</si>
  <si>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</si>
  <si>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</si>
  <si>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</si>
  <si>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</si>
  <si>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</si>
  <si>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</si>
  <si>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</si>
  <si>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</si>
  <si>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</si>
  <si>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</si>
  <si>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</si>
  <si>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</si>
  <si>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</si>
  <si>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</si>
  <si>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</si>
  <si>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</si>
  <si>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</si>
  <si>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</si>
  <si>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</si>
  <si>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</si>
  <si>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</si>
  <si>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</si>
  <si>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</si>
  <si>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</si>
  <si>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</si>
  <si>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</si>
  <si>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</si>
  <si>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</si>
  <si>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</si>
  <si>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</si>
  <si>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</si>
  <si>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</si>
  <si>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</si>
  <si>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</si>
  <si>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</si>
  <si>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</si>
  <si>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</si>
  <si>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</si>
  <si>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</si>
  <si>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</si>
  <si>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</si>
  <si>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</si>
  <si>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</si>
  <si>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</si>
  <si>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</si>
  <si>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</si>
  <si>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</si>
  <si>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</si>
  <si>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</si>
  <si>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</si>
  <si>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</si>
  <si>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</si>
  <si>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</si>
  <si>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</si>
  <si>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</si>
  <si>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</si>
  <si>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</si>
  <si>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</si>
  <si>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</si>
  <si>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</si>
  <si>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</si>
  <si>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</si>
  <si>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</si>
  <si>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</si>
  <si>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</si>
  <si>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</si>
  <si>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</si>
  <si>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</si>
  <si>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</si>
  <si>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</si>
  <si>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</si>
  <si>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</si>
  <si>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</si>
  <si>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</si>
  <si>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</si>
  <si>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</si>
  <si>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</si>
  <si>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</si>
  <si>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</si>
  <si>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</si>
  <si>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</si>
  <si>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</si>
  <si>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</si>
  <si>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</si>
  <si>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</si>
  <si>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</si>
  <si>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</si>
  <si>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</si>
  <si>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</si>
  <si>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</si>
  <si>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</si>
  <si>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</si>
  <si>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</si>
  <si>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</si>
  <si>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</si>
  <si>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</si>
  <si>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</si>
  <si>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</si>
  <si>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</si>
  <si>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</si>
  <si>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</si>
  <si>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</si>
  <si>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</si>
  <si>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</si>
  <si>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</si>
  <si>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</si>
  <si>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</si>
  <si>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</si>
  <si>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</si>
  <si>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</si>
  <si>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</si>
  <si>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</si>
  <si>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</si>
  <si>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</si>
  <si>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</si>
  <si>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</si>
  <si>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</si>
  <si>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</si>
  <si>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</si>
  <si>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</si>
  <si>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</si>
  <si>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</si>
  <si>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</si>
  <si>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</si>
  <si>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</si>
  <si>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</si>
  <si>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</si>
  <si>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</si>
  <si>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</si>
  <si>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</si>
  <si>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</si>
  <si>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</si>
  <si>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</si>
  <si>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</si>
  <si>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</si>
  <si>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</si>
  <si>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</si>
  <si>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</si>
  <si>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</si>
  <si>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</si>
  <si>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</si>
  <si>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</si>
  <si>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</si>
  <si>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</si>
  <si>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</si>
  <si>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</si>
  <si>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</si>
  <si>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</si>
  <si>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</si>
  <si>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</si>
  <si>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</si>
  <si>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</si>
  <si>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</si>
  <si>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</si>
  <si>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</si>
  <si>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</si>
  <si>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</si>
  <si>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</si>
  <si>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</si>
  <si>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</si>
  <si>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</si>
  <si>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</si>
  <si>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</si>
  <si>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</si>
  <si>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</si>
  <si>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</si>
  <si>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</si>
  <si>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</si>
  <si>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</si>
  <si>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</si>
  <si>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</si>
  <si>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</si>
  <si>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</si>
  <si>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</si>
  <si>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</si>
  <si>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</si>
  <si>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</si>
  <si>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</si>
  <si>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</si>
  <si>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</si>
  <si>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</si>
  <si>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</si>
  <si>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</si>
  <si>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</si>
  <si>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</si>
  <si>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</si>
  <si>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</si>
  <si>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</si>
  <si>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</si>
  <si>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</si>
  <si>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</si>
  <si>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</si>
  <si>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</si>
  <si>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</si>
  <si>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</si>
  <si>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</si>
  <si>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</si>
  <si>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</si>
  <si>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</si>
  <si>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</si>
  <si>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</si>
  <si>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</si>
  <si>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</si>
  <si>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</si>
  <si>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</si>
  <si>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</si>
  <si>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</si>
  <si>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</si>
  <si>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</si>
  <si>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</si>
  <si>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</si>
  <si>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</si>
  <si>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</si>
  <si>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</si>
  <si>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</si>
  <si>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</si>
  <si>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</si>
  <si>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</si>
  <si>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</si>
  <si>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</si>
  <si>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</si>
  <si>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</si>
  <si>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</si>
  <si>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</si>
  <si>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</si>
  <si>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</si>
  <si>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</si>
  <si>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</si>
  <si>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</si>
  <si>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</si>
  <si>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</si>
  <si>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</si>
  <si>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</si>
  <si>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</si>
  <si>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</si>
  <si>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</si>
  <si>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</si>
  <si>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</si>
  <si>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</si>
  <si>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</si>
  <si>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</si>
  <si>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</si>
  <si>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</si>
  <si>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</si>
  <si>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</si>
  <si>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</si>
  <si>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</si>
  <si>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</si>
  <si>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</si>
  <si>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</si>
  <si>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</si>
  <si>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</si>
  <si>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</si>
  <si>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</si>
  <si>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</si>
  <si>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</si>
  <si>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</si>
  <si>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</si>
  <si>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</si>
  <si>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</si>
  <si>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</si>
  <si>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</si>
  <si>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</si>
  <si>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</si>
  <si>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</si>
  <si>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</si>
  <si>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</si>
  <si>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</si>
  <si>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</si>
  <si>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</si>
  <si>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</si>
  <si>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</si>
  <si>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</si>
  <si>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</si>
  <si>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</si>
  <si>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</si>
  <si>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</si>
  <si>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</si>
  <si>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</si>
  <si>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</si>
  <si>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</si>
  <si>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</si>
  <si>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</si>
  <si>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</si>
  <si>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</si>
  <si>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</si>
  <si>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</si>
  <si>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</si>
  <si>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</si>
  <si>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</si>
  <si>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</si>
  <si>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</si>
  <si>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</si>
  <si>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</si>
  <si>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</si>
  <si>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</si>
  <si>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</si>
  <si>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</si>
  <si>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</si>
  <si>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</si>
  <si>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</si>
  <si>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</si>
  <si>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</si>
  <si>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</si>
  <si>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</si>
  <si>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</si>
  <si>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</si>
  <si>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</si>
  <si>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</si>
  <si>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</si>
  <si>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</si>
  <si>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</si>
  <si>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</si>
  <si>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</si>
  <si>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</si>
  <si>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</si>
  <si>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</si>
  <si>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</si>
  <si>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</si>
  <si>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</si>
  <si>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</si>
  <si>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</si>
  <si>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</si>
  <si>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</si>
  <si>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</si>
  <si>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</si>
  <si>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</si>
  <si>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</si>
  <si>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</si>
  <si>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</si>
  <si>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</si>
  <si>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</si>
  <si>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</si>
  <si>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</si>
  <si>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</si>
  <si>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</si>
  <si>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</si>
  <si>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</si>
  <si>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</si>
  <si>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</si>
  <si>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</si>
  <si>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</si>
  <si>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</si>
  <si>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</si>
  <si>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</si>
  <si>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</si>
  <si>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</si>
  <si>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</si>
  <si>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</si>
  <si>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</si>
  <si>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</si>
  <si>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</si>
  <si>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</si>
  <si>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</si>
  <si>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</si>
  <si>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</si>
  <si>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</si>
  <si>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</si>
  <si>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</si>
  <si>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</si>
  <si>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</si>
  <si>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</si>
  <si>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</si>
  <si>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</si>
  <si>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</si>
  <si>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</si>
  <si>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</si>
  <si>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</si>
  <si>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</si>
  <si>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</si>
  <si>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</si>
  <si>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</si>
  <si>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</si>
  <si>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</si>
  <si>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</si>
  <si>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</si>
  <si>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</si>
  <si>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</si>
  <si>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</si>
  <si>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</si>
  <si>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</si>
  <si>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</si>
  <si>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</si>
  <si>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</si>
  <si>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</si>
  <si>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</si>
  <si>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</si>
  <si>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</si>
  <si>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</si>
  <si>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</si>
  <si>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</si>
  <si>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</si>
  <si>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</si>
  <si>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</si>
  <si>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</si>
  <si>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</si>
  <si>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</si>
  <si>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</si>
  <si>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</si>
  <si>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</si>
  <si>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</si>
  <si>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</si>
  <si>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</si>
  <si>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</si>
  <si>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</si>
  <si>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</si>
  <si>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</si>
  <si>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</si>
  <si>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</si>
  <si>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</si>
  <si>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</si>
  <si>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</si>
  <si>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</si>
  <si>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</si>
  <si>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</si>
  <si>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</si>
  <si>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</si>
  <si>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</si>
  <si>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</si>
  <si>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</si>
  <si>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</si>
  <si>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</si>
  <si>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</si>
  <si>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</si>
  <si>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</si>
  <si>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</si>
  <si>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</si>
  <si>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</si>
  <si>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</si>
  <si>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</si>
  <si>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</si>
  <si>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</si>
  <si>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</si>
  <si>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</si>
  <si>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</si>
  <si>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</si>
  <si>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</si>
  <si>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</si>
  <si>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</si>
  <si>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</si>
  <si>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</si>
  <si>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</si>
  <si>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</si>
  <si>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</si>
  <si>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</si>
  <si>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</si>
  <si>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</si>
  <si>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</si>
  <si>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</si>
  <si>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</si>
  <si>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</si>
  <si>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</si>
  <si>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</si>
  <si>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</si>
  <si>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</si>
  <si>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</si>
  <si>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</si>
  <si>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</si>
  <si>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</si>
  <si>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</si>
  <si>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</si>
  <si>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</si>
  <si>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</si>
  <si>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</si>
  <si>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</si>
  <si>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</si>
  <si>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</si>
  <si>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</si>
  <si>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</si>
  <si>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</si>
  <si>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</si>
  <si>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</si>
  <si>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</si>
  <si>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</si>
  <si>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</si>
  <si>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</si>
  <si>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</si>
  <si>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</si>
  <si>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</si>
  <si>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</si>
  <si>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</si>
  <si>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</si>
  <si>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</si>
  <si>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</si>
  <si>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</si>
  <si>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</si>
  <si>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</si>
  <si>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</si>
  <si>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</si>
  <si>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</si>
  <si>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</si>
  <si>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</si>
  <si>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</si>
  <si>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</si>
  <si>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</si>
  <si>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</si>
  <si>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</si>
  <si>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</si>
  <si>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</si>
  <si>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</si>
  <si>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</si>
  <si>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</si>
  <si>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</si>
  <si>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</si>
  <si>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</si>
  <si>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</si>
  <si>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</si>
  <si>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</si>
  <si>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</si>
  <si>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</si>
  <si>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</si>
  <si>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</si>
  <si>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</si>
  <si>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</si>
  <si>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</si>
  <si>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</si>
  <si>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</si>
  <si>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</si>
  <si>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</si>
  <si>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</si>
  <si>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</si>
  <si>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</si>
  <si>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</si>
  <si>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</si>
  <si>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</si>
  <si>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</si>
  <si>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</si>
  <si>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</si>
  <si>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</si>
  <si>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</si>
  <si>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</si>
  <si>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</si>
  <si>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</si>
  <si>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</si>
  <si>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</si>
  <si>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</si>
  <si>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</si>
  <si>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</si>
  <si>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</si>
  <si>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</si>
  <si>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</si>
  <si>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</si>
  <si>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</si>
  <si>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</si>
  <si>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</si>
  <si>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</si>
  <si>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</si>
  <si>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</si>
  <si>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</si>
  <si>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</si>
  <si>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</si>
  <si>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</si>
  <si>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</si>
  <si>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</si>
  <si>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</si>
  <si>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</si>
  <si>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</si>
  <si>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</si>
  <si>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</si>
  <si>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</si>
  <si>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</si>
  <si>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</si>
  <si>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</si>
  <si>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</si>
  <si>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</si>
  <si>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</si>
  <si>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</si>
  <si>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</si>
  <si>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</si>
  <si>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</si>
  <si>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</si>
  <si>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</si>
  <si>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</si>
  <si>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</si>
  <si>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</si>
  <si>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</si>
  <si>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</si>
  <si>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</si>
  <si>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</si>
  <si>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</si>
  <si>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</si>
  <si>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</si>
  <si>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</si>
  <si>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</si>
  <si>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</si>
  <si>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</si>
  <si>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</si>
  <si>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</si>
  <si>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</si>
  <si>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</si>
  <si>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</si>
  <si>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</si>
  <si>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</si>
  <si>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</si>
  <si>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</si>
  <si>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</si>
  <si>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</si>
  <si>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</si>
  <si>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</si>
  <si>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</si>
  <si>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</si>
  <si>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</si>
  <si>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</si>
  <si>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</si>
  <si>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</si>
  <si>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</si>
  <si>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</si>
  <si>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</si>
  <si>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</si>
  <si>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</si>
  <si>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</si>
  <si>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</si>
  <si>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</si>
  <si>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</si>
  <si>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</si>
  <si>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</si>
  <si>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</si>
  <si>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</si>
  <si>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</si>
  <si>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</si>
  <si>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</si>
  <si>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</si>
  <si>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</si>
  <si>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</si>
  <si>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</si>
  <si>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</si>
  <si>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</si>
  <si>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</si>
  <si>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</si>
  <si>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</si>
  <si>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</si>
  <si>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</si>
  <si>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</si>
  <si>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</si>
  <si>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</si>
  <si>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</si>
  <si>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</si>
  <si>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</si>
  <si>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</si>
  <si>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</si>
  <si>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</si>
  <si>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</si>
  <si>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</si>
  <si>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</si>
  <si>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</si>
  <si>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</si>
  <si>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</si>
  <si>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</si>
  <si>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</si>
  <si>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</si>
  <si>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</si>
  <si>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</si>
  <si>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</si>
  <si>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</si>
  <si>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</si>
  <si>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</si>
  <si>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</si>
  <si>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</si>
  <si>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</si>
  <si>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</si>
  <si>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</si>
  <si>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</si>
  <si>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</si>
  <si>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</si>
  <si>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</si>
  <si>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</si>
  <si>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</si>
  <si>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</si>
  <si>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</si>
  <si>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</si>
  <si>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</si>
  <si>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</si>
  <si>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</si>
  <si>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</si>
  <si>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</si>
  <si>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</si>
  <si>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</si>
  <si>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</si>
  <si>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</si>
  <si>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</si>
  <si>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</si>
  <si>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</si>
  <si>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</si>
  <si>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</si>
  <si>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</si>
  <si>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</si>
  <si>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</si>
  <si>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</si>
  <si>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</si>
  <si>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</si>
  <si>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</si>
  <si>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</si>
  <si>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</si>
  <si>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</si>
  <si>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</si>
  <si>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</si>
  <si>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</si>
  <si>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</si>
  <si>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</si>
  <si>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</si>
  <si>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</si>
  <si>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</si>
  <si>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</si>
  <si>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</si>
  <si>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</si>
  <si>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</si>
  <si>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</si>
  <si>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</si>
  <si>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</si>
  <si>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</si>
  <si>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</si>
  <si>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</si>
  <si>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</si>
  <si>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</si>
  <si>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</si>
  <si>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</si>
  <si>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</si>
  <si>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</si>
  <si>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</si>
  <si>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</si>
  <si>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</si>
  <si>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</si>
  <si>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</si>
  <si>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</si>
  <si>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</si>
  <si>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</si>
  <si>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</si>
  <si>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</si>
  <si>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</si>
  <si>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</si>
  <si>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</si>
  <si>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</si>
  <si>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</si>
  <si>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</si>
  <si>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</si>
  <si>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</si>
  <si>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</si>
  <si>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</si>
  <si>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</si>
  <si>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</si>
  <si>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</si>
  <si>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</si>
  <si>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</si>
  <si>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</si>
  <si>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</si>
  <si>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</si>
  <si>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</si>
  <si>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</si>
  <si>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</si>
  <si>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</si>
  <si>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</si>
  <si>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</si>
  <si>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</si>
  <si>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</si>
  <si>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</si>
  <si>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</si>
  <si>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</si>
  <si>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</si>
  <si>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</si>
  <si>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</si>
  <si>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</si>
  <si>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</si>
  <si>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</si>
  <si>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</si>
  <si>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</si>
  <si>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</si>
  <si>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</si>
  <si>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</si>
  <si>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</si>
  <si>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</si>
  <si>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</si>
  <si>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</si>
  <si>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</si>
  <si>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</si>
  <si>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</si>
  <si>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</si>
  <si>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</si>
  <si>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</si>
  <si>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</si>
  <si>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</si>
  <si>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</si>
  <si>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</si>
  <si>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</si>
  <si>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</si>
  <si>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</si>
  <si>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</si>
  <si>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</si>
  <si>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</si>
  <si>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</si>
  <si>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</si>
  <si>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</si>
  <si>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</si>
  <si>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</si>
  <si>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</si>
  <si>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</si>
  <si>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</si>
  <si>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</si>
  <si>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</si>
  <si>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</si>
  <si>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</si>
  <si>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</si>
  <si>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</si>
  <si>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</si>
  <si>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</si>
  <si>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</si>
  <si>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</si>
  <si>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</si>
  <si>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</si>
  <si>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</si>
  <si>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</si>
  <si>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</si>
  <si>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</si>
  <si>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</si>
  <si>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</si>
  <si>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</si>
  <si>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</si>
  <si>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</si>
  <si>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</si>
  <si>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</si>
  <si>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</si>
  <si>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</si>
  <si>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</si>
  <si>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</si>
  <si>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</si>
  <si>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</si>
  <si>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</si>
  <si>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</si>
  <si>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</si>
  <si>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</si>
  <si>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</si>
  <si>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</si>
  <si>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</si>
  <si>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</si>
  <si>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</si>
  <si>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</si>
  <si>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</si>
  <si>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</si>
  <si>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</si>
  <si>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</si>
  <si>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</si>
  <si>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</si>
  <si>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</si>
  <si>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</si>
  <si>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</si>
  <si>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</si>
  <si>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</si>
  <si>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</si>
  <si>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</si>
  <si>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</si>
  <si>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</si>
  <si>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</si>
  <si>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</si>
  <si>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</si>
  <si>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</si>
  <si>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</si>
  <si>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</si>
  <si>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</si>
  <si>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</si>
  <si>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</si>
  <si>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</si>
  <si>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</si>
  <si>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</si>
  <si>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</si>
  <si>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</si>
  <si>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</si>
  <si>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</si>
  <si>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</si>
  <si>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</si>
  <si>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</si>
  <si>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</si>
  <si>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</si>
  <si>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</si>
  <si>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</si>
  <si>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</si>
  <si>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</si>
  <si>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</si>
  <si>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</si>
  <si>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</si>
  <si>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</si>
  <si>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</si>
  <si>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</si>
  <si>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</si>
  <si>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</si>
  <si>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</si>
  <si>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</si>
  <si>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</si>
  <si>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</si>
  <si>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</si>
  <si>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</si>
  <si>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</si>
  <si>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</si>
  <si>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</si>
  <si>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</si>
  <si>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</si>
  <si>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</si>
  <si>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</si>
  <si>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</si>
  <si>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</si>
  <si>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</si>
  <si>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</si>
  <si>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</si>
  <si>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</si>
  <si>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</si>
  <si>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</si>
  <si>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</si>
  <si>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</si>
  <si>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</si>
  <si>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</si>
  <si>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</si>
  <si>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</si>
  <si>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</si>
  <si>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</si>
  <si>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</si>
  <si>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</si>
  <si>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</si>
  <si>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</si>
  <si>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</si>
  <si>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</si>
  <si>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</si>
  <si>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</si>
  <si>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</si>
  <si>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</si>
  <si>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</si>
  <si>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</si>
  <si>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</si>
  <si>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</si>
  <si>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</si>
  <si>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</si>
  <si>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</si>
  <si>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</si>
  <si>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</si>
  <si>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</si>
  <si>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</si>
  <si>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</si>
  <si>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</si>
  <si>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</si>
  <si>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</si>
  <si>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</si>
  <si>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</si>
  <si>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</si>
  <si>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</si>
  <si>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</si>
  <si>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</si>
  <si>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</si>
  <si>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</si>
  <si>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</si>
  <si>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</si>
  <si>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</si>
  <si>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</si>
  <si>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</si>
  <si>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</si>
  <si>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</si>
  <si>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</si>
  <si>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</si>
  <si>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</si>
  <si>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</si>
  <si>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</si>
  <si>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</si>
  <si>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</si>
  <si>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</si>
  <si>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</si>
  <si>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</si>
  <si>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</si>
  <si>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</si>
  <si>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</si>
  <si>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</si>
  <si>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</si>
  <si>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</si>
  <si>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</si>
  <si>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</si>
  <si>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</si>
  <si>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</si>
  <si>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</si>
  <si>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</si>
  <si>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</si>
  <si>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</si>
  <si>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</si>
  <si>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</si>
  <si>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</si>
  <si>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</si>
  <si>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</si>
  <si>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</si>
  <si>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</si>
  <si>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</si>
  <si>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</si>
  <si>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</si>
  <si>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</si>
  <si>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</si>
  <si>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</si>
  <si>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</si>
  <si>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</si>
  <si>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</si>
  <si>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</si>
  <si>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</si>
  <si>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</si>
  <si>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</si>
  <si>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</si>
  <si>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</si>
  <si>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</si>
  <si>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</si>
  <si>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</si>
  <si>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</si>
  <si>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</si>
  <si>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</si>
  <si>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</si>
  <si>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</si>
  <si>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</si>
  <si>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</si>
  <si>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</si>
  <si>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</si>
  <si>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</si>
  <si>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</si>
  <si>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</si>
  <si>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</si>
  <si>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</si>
  <si>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</si>
  <si>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</si>
  <si>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</si>
  <si>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</si>
  <si>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</si>
  <si>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</si>
  <si>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</si>
  <si>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</si>
  <si>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</si>
  <si>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</si>
  <si>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</si>
  <si>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</si>
  <si>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</si>
  <si>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</si>
  <si>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</si>
  <si>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</si>
  <si>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</si>
  <si>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</si>
  <si>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</si>
  <si>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</si>
  <si>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</si>
  <si>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</si>
  <si>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</si>
  <si>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</si>
  <si>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</si>
  <si>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</si>
  <si>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</si>
  <si>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</si>
  <si>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</si>
  <si>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</si>
  <si>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</si>
  <si>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</si>
  <si>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</si>
  <si>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</si>
  <si>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</si>
  <si>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</si>
  <si>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</si>
  <si>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</si>
  <si>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</si>
  <si>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</si>
  <si>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</si>
  <si>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</si>
  <si>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</si>
  <si>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</si>
  <si>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</si>
  <si>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</si>
  <si>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</si>
  <si>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</si>
  <si>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</si>
  <si>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</si>
  <si>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</si>
  <si>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</si>
  <si>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</si>
  <si>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</si>
  <si>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</si>
  <si>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</si>
  <si>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</si>
  <si>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</si>
  <si>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</si>
  <si>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</si>
  <si>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</si>
  <si>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</si>
  <si>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</si>
  <si>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</si>
  <si>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</si>
  <si>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</si>
  <si>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</si>
  <si>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</si>
  <si>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</si>
  <si>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</si>
  <si>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</si>
  <si>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</si>
  <si>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</si>
  <si>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</si>
  <si>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</si>
  <si>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</si>
  <si>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</si>
  <si>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</si>
  <si>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</si>
  <si>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</si>
  <si>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</si>
  <si>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</si>
  <si>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</si>
  <si>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</si>
  <si>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</si>
  <si>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</si>
  <si>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</si>
  <si>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</si>
  <si>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</si>
  <si>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</si>
  <si>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</si>
  <si>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</si>
  <si>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</si>
  <si>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</si>
  <si>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</si>
  <si>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</si>
  <si>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</si>
  <si>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</si>
  <si>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</si>
  <si>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</si>
  <si>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</si>
  <si>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</si>
  <si>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</si>
  <si>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</si>
  <si>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</si>
  <si>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</si>
  <si>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</si>
  <si>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</si>
  <si>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</si>
  <si>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</si>
  <si>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</si>
  <si>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</si>
  <si>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</si>
  <si>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</si>
  <si>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</si>
  <si>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</si>
  <si>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</si>
  <si>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</si>
  <si>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</si>
  <si>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</si>
  <si>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</si>
  <si>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</si>
  <si>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</si>
  <si>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</si>
  <si>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</si>
  <si>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</si>
  <si>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</si>
  <si>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</si>
  <si>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</si>
  <si>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</si>
  <si>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</si>
  <si>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</si>
  <si>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</si>
  <si>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</si>
  <si>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</si>
  <si>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</si>
  <si>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</si>
  <si>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</si>
  <si>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</si>
  <si>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</si>
  <si>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</si>
  <si>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</si>
  <si>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</si>
  <si>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</si>
  <si>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</si>
  <si>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</si>
  <si>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</si>
  <si>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</si>
  <si>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</si>
  <si>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</si>
  <si>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</si>
  <si>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</si>
  <si>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</si>
  <si>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</si>
  <si>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</si>
  <si>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</si>
  <si>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</si>
  <si>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</si>
  <si>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</si>
  <si>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</si>
  <si>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</si>
  <si>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</si>
  <si>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</si>
  <si>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</si>
  <si>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</si>
  <si>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</si>
  <si>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</si>
  <si>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</si>
  <si>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</si>
  <si>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</si>
  <si>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</si>
  <si>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</si>
  <si>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</si>
  <si>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</si>
  <si>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</si>
  <si>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</si>
  <si>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</si>
  <si>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</si>
  <si>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</si>
  <si>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</si>
  <si>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</si>
  <si>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</si>
  <si>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</si>
  <si>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</si>
  <si>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</si>
  <si>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</si>
  <si>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</si>
  <si>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</si>
  <si>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</si>
  <si>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</si>
  <si>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</si>
  <si>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</si>
  <si>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</si>
  <si>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</si>
  <si>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</si>
  <si>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</si>
  <si>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</si>
  <si>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</si>
  <si>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</si>
  <si>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</si>
  <si>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</si>
  <si>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</si>
  <si>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</si>
  <si>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</si>
  <si>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</si>
  <si>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</si>
  <si>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</si>
  <si>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</si>
  <si>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</si>
  <si>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</si>
  <si>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</si>
  <si>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</si>
  <si>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</si>
  <si>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</si>
  <si>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</si>
  <si>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</si>
  <si>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</si>
  <si>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</si>
  <si>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</si>
  <si>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</si>
  <si>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</si>
  <si>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</si>
  <si>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</si>
  <si>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</si>
  <si>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</si>
  <si>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</si>
  <si>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</si>
  <si>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</si>
  <si>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</si>
  <si>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</si>
  <si>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</si>
  <si>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</si>
  <si>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</si>
  <si>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</si>
  <si>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</si>
  <si>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</si>
  <si>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</si>
  <si>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</si>
  <si>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</si>
  <si>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</si>
  <si>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</si>
  <si>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</si>
  <si>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</si>
  <si>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</si>
  <si>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</si>
  <si>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</si>
  <si>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</si>
  <si>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</si>
  <si>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</si>
  <si>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</si>
  <si>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</si>
  <si>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</si>
  <si>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</si>
  <si>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</si>
  <si>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</si>
  <si>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</si>
  <si>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</si>
  <si>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</si>
  <si>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</si>
  <si>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</si>
  <si>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</si>
  <si>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</si>
  <si>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</si>
  <si>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</si>
  <si>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</si>
  <si>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</si>
  <si>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</si>
  <si>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</si>
  <si>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</si>
  <si>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</si>
  <si>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</si>
  <si>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</si>
  <si>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</si>
  <si>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</si>
  <si>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</si>
  <si>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</si>
  <si>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</si>
  <si>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</si>
  <si>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</si>
  <si>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</si>
  <si>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</si>
  <si>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</si>
  <si>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</si>
  <si>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</si>
  <si>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</si>
  <si>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</si>
  <si>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</si>
  <si>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</si>
  <si>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</si>
  <si>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</si>
  <si>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</si>
  <si>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</si>
  <si>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</si>
  <si>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</si>
  <si>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</si>
  <si>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</si>
  <si>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</si>
  <si>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</si>
  <si>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</si>
  <si>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</si>
  <si>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</si>
  <si>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</si>
  <si>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</si>
  <si>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</si>
  <si>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</si>
  <si>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</si>
  <si>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</si>
  <si>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</si>
  <si>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</si>
  <si>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</si>
  <si>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</si>
  <si>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</si>
  <si>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</si>
  <si>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</si>
  <si>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</si>
  <si>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</si>
  <si>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</si>
  <si>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</si>
  <si>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</si>
  <si>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</si>
  <si>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</si>
  <si>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</si>
  <si>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</si>
  <si>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</si>
  <si>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</si>
  <si>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</si>
  <si>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</si>
  <si>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</si>
  <si>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</si>
  <si>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</si>
  <si>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</si>
  <si>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</si>
  <si>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</si>
  <si>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</si>
  <si>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</si>
  <si>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</si>
  <si>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</si>
  <si>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</si>
  <si>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</si>
  <si>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</si>
  <si>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</si>
  <si>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</si>
  <si>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</si>
  <si>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</si>
  <si>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</si>
  <si>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</si>
  <si>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</si>
  <si>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</si>
  <si>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</si>
  <si>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</si>
  <si>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</si>
  <si>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</si>
  <si>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</si>
  <si>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</si>
  <si>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</si>
  <si>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</si>
  <si>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</si>
  <si>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</si>
  <si>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</si>
  <si>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</si>
  <si>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</si>
  <si>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</si>
  <si>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</si>
  <si>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</si>
  <si>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</si>
  <si>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</si>
  <si>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</si>
  <si>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</si>
  <si>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</si>
  <si>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</si>
  <si>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</si>
  <si>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</si>
  <si>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</si>
  <si>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</si>
  <si>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</si>
  <si>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</si>
  <si>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</si>
  <si>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</si>
  <si>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</si>
  <si>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</si>
  <si>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</si>
  <si>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</si>
  <si>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</si>
  <si>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</si>
  <si>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</si>
  <si>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</si>
  <si>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</si>
  <si>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</si>
  <si>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</si>
  <si>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</si>
  <si>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</si>
  <si>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</si>
  <si>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</si>
  <si>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</si>
  <si>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</si>
  <si>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</si>
  <si>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</si>
  <si>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</si>
  <si>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</si>
  <si>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</si>
  <si>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</si>
  <si>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</si>
  <si>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</si>
  <si>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</si>
  <si>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</si>
  <si>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</si>
  <si>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</si>
  <si>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</si>
  <si>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</si>
  <si>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</si>
  <si>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</si>
  <si>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</si>
  <si>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</si>
  <si>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</si>
  <si>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</si>
  <si>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</si>
  <si>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</si>
  <si>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</si>
  <si>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</si>
  <si>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</si>
  <si>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</si>
  <si>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</si>
  <si>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</si>
  <si>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</si>
  <si>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</si>
  <si>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</si>
  <si>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</si>
  <si>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</si>
  <si>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</si>
  <si>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</si>
  <si>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</si>
  <si>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</si>
  <si>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</si>
  <si>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</si>
  <si>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</si>
  <si>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</si>
  <si>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</si>
  <si>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</si>
  <si>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</si>
  <si>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</si>
  <si>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</si>
  <si>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</si>
  <si>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</si>
  <si>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</si>
  <si>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</si>
  <si>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</si>
  <si>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</si>
  <si>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</si>
  <si>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</si>
  <si>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</si>
  <si>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</si>
  <si>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</si>
  <si>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</si>
  <si>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</si>
  <si>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</si>
  <si>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</si>
  <si>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</si>
  <si>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</si>
  <si>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</si>
  <si>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</si>
  <si>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</si>
  <si>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</si>
  <si>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</si>
  <si>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</si>
  <si>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</si>
  <si>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</si>
  <si>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</si>
  <si>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</si>
  <si>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</si>
  <si>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</si>
  <si>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</si>
  <si>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</si>
  <si>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</si>
  <si>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</si>
  <si>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</si>
  <si>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</si>
  <si>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</si>
  <si>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</si>
  <si>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</si>
  <si>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</si>
  <si>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</si>
  <si>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</si>
  <si>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</si>
  <si>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</si>
  <si>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</si>
  <si>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</si>
  <si>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</si>
  <si>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</si>
  <si>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</si>
  <si>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</si>
  <si>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</si>
  <si>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</si>
  <si>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</si>
  <si>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</si>
  <si>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</si>
  <si>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</si>
  <si>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</si>
  <si>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</si>
  <si>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</si>
  <si>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</si>
  <si>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</si>
  <si>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</si>
  <si>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</si>
  <si>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</si>
  <si>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</si>
  <si>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</si>
  <si>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</si>
  <si>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</si>
  <si>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</si>
  <si>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</si>
  <si>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</si>
  <si>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</si>
  <si>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</si>
  <si>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</si>
  <si>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</si>
  <si>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</si>
  <si>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</si>
  <si>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</si>
  <si>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</si>
  <si>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</si>
  <si>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</si>
  <si>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</si>
  <si>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</si>
  <si>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</si>
  <si>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</si>
  <si>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</si>
  <si>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</si>
  <si>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</si>
  <si>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</si>
  <si>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</si>
  <si>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</si>
  <si>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</si>
  <si>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</si>
  <si>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</si>
  <si>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</si>
  <si>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</si>
  <si>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</si>
  <si>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</si>
  <si>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</si>
  <si>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</si>
  <si>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</si>
  <si>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</si>
  <si>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</si>
  <si>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</si>
  <si>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</si>
  <si>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</si>
  <si>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</si>
  <si>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</si>
  <si>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</si>
  <si>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</si>
  <si>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</si>
  <si>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</si>
  <si>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</si>
  <si>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</si>
  <si>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</si>
  <si>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</si>
  <si>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</si>
  <si>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</si>
  <si>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</si>
  <si>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</si>
  <si>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</si>
  <si>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</si>
  <si>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</si>
  <si>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</si>
  <si>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</si>
  <si>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</si>
  <si>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</si>
  <si>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</si>
  <si>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</si>
  <si>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</si>
  <si>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</si>
  <si>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</si>
  <si>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</si>
  <si>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</si>
  <si>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</si>
  <si>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</si>
  <si>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</si>
  <si>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</si>
  <si>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</si>
  <si>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</si>
  <si>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</si>
  <si>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</si>
  <si>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</si>
  <si>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</si>
  <si>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</si>
  <si>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</si>
  <si>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</si>
  <si>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</si>
  <si>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</si>
  <si>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</si>
  <si>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</si>
  <si>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</si>
  <si>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</si>
  <si>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</si>
  <si>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</si>
  <si>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</si>
  <si>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</si>
  <si>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</si>
  <si>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</si>
  <si>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</si>
  <si>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</si>
  <si>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</si>
  <si>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</si>
  <si>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</si>
  <si>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</si>
  <si>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</si>
  <si>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</si>
  <si>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</si>
  <si>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</si>
  <si>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</si>
  <si>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</si>
  <si>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</si>
  <si>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</si>
  <si>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</si>
  <si>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</si>
  <si>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</si>
  <si>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</si>
  <si>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</si>
  <si>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</si>
  <si>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</si>
  <si>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</si>
  <si>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</si>
  <si>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</si>
  <si>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</si>
  <si>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</si>
  <si>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</si>
  <si>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</si>
  <si>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</si>
  <si>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</si>
  <si>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</si>
  <si>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</si>
  <si>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</si>
  <si>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</si>
  <si>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</si>
  <si>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</si>
  <si>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</si>
  <si>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</si>
  <si>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</si>
  <si>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</si>
  <si>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</si>
  <si>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</si>
  <si>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</si>
  <si>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</si>
  <si>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</si>
  <si>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</si>
  <si>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</si>
  <si>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</si>
  <si>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</si>
  <si>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</si>
  <si>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</si>
  <si>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</si>
  <si>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</si>
  <si>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</si>
  <si>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</si>
  <si>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</si>
  <si>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</si>
  <si>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</si>
  <si>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</si>
  <si>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</si>
  <si>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</si>
  <si>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</si>
  <si>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</si>
  <si>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</si>
  <si>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</si>
  <si>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</si>
  <si>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</si>
  <si>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</si>
  <si>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</si>
  <si>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</si>
  <si>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</si>
  <si>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</si>
  <si>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</si>
  <si>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</si>
  <si>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</si>
  <si>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</si>
  <si>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</si>
  <si>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</si>
  <si>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</si>
  <si>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</si>
  <si>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</si>
  <si>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</si>
  <si>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</si>
  <si>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</si>
  <si>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</si>
  <si>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</si>
  <si>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</si>
  <si>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</si>
  <si>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</si>
  <si>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</si>
  <si>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</si>
  <si>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</si>
  <si>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</si>
  <si>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</si>
  <si>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</si>
  <si>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</si>
  <si>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</si>
  <si>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</si>
  <si>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</si>
  <si>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</si>
  <si>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</si>
  <si>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</si>
  <si>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</si>
  <si>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</si>
  <si>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</si>
  <si>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</si>
  <si>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</si>
  <si>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</si>
  <si>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</si>
  <si>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</si>
  <si>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</si>
  <si>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</si>
  <si>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</si>
  <si>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</si>
  <si>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</si>
  <si>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</si>
  <si>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</si>
  <si>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</si>
  <si>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</si>
  <si>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</si>
  <si>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</si>
  <si>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</si>
  <si>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</si>
  <si>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</si>
  <si>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</si>
  <si>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</si>
  <si>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</si>
  <si>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</si>
  <si>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</si>
  <si>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</si>
  <si>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</si>
  <si>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</si>
  <si>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</si>
  <si>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</si>
  <si>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</si>
  <si>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</si>
  <si>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</si>
  <si>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</si>
  <si>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</si>
  <si>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</si>
  <si>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</si>
  <si>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</si>
  <si>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</si>
  <si>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</si>
  <si>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</si>
  <si>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</si>
  <si>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</si>
  <si>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</si>
  <si>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</si>
  <si>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</si>
  <si>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</si>
  <si>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</si>
  <si>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</si>
  <si>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</si>
  <si>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</si>
  <si>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</si>
  <si>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</si>
  <si>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</si>
  <si>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</si>
  <si>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</si>
  <si>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</si>
  <si>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</si>
  <si>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</si>
  <si>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</si>
  <si>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</si>
  <si>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</si>
  <si>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</si>
  <si>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</si>
  <si>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</si>
  <si>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</si>
  <si>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</si>
  <si>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</si>
  <si>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</si>
  <si>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</si>
  <si>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</si>
  <si>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</si>
  <si>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</si>
  <si>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</si>
  <si>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</si>
  <si>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</si>
  <si>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</si>
  <si>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</si>
  <si>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</si>
  <si>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</si>
  <si>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</si>
  <si>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</si>
  <si>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</si>
  <si>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</si>
  <si>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</si>
  <si>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</si>
  <si>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</si>
  <si>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</si>
  <si>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</si>
  <si>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</si>
  <si>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</si>
  <si>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</si>
  <si>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</si>
  <si>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</si>
  <si>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</si>
  <si>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</si>
  <si>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</si>
  <si>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</si>
  <si>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</si>
  <si>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</si>
  <si>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</si>
  <si>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</si>
  <si>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</si>
  <si>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</si>
  <si>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</si>
  <si>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</si>
  <si>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</si>
  <si>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</si>
  <si>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</si>
  <si>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</si>
  <si>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</si>
  <si>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</si>
  <si>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</si>
  <si>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</si>
  <si>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</si>
  <si>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</si>
  <si>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</si>
  <si>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</si>
  <si>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</si>
  <si>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</si>
  <si>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</si>
  <si>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</si>
  <si>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</si>
  <si>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</si>
  <si>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</si>
  <si>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</si>
  <si>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</si>
  <si>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</si>
  <si>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</si>
  <si>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</si>
  <si>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</si>
  <si>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</si>
  <si>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</si>
  <si>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</si>
  <si>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</si>
  <si>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</si>
  <si>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</si>
  <si>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</si>
  <si>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</si>
  <si>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</si>
  <si>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</si>
  <si>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</si>
  <si>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</si>
  <si>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</si>
  <si>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</si>
  <si>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</si>
  <si>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</si>
  <si>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</si>
  <si>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</si>
  <si>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</si>
  <si>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</si>
  <si>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</si>
  <si>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</si>
  <si>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</si>
  <si>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</si>
  <si>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</si>
  <si>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</si>
  <si>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</si>
  <si>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</si>
  <si>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</si>
  <si>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</si>
  <si>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</si>
  <si>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</si>
  <si>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</si>
  <si>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</si>
  <si>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</si>
  <si>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</si>
  <si>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</si>
  <si>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</si>
  <si>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</si>
  <si>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</si>
  <si>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</si>
  <si>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</si>
  <si>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</si>
  <si>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</si>
  <si>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</si>
  <si>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</si>
  <si>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</si>
  <si>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</si>
  <si>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</si>
  <si>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</si>
  <si>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</si>
  <si>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</si>
  <si>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</si>
  <si>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</si>
  <si>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</si>
  <si>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</si>
  <si>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</si>
  <si>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</si>
  <si>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</si>
  <si>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</si>
  <si>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</si>
  <si>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</si>
  <si>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</si>
  <si>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</si>
  <si>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</si>
  <si>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</si>
  <si>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</si>
  <si>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</si>
  <si>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</si>
  <si>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</si>
  <si>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</si>
  <si>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</si>
  <si>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</si>
  <si>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</si>
  <si>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</si>
  <si>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</si>
  <si>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</si>
  <si>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</si>
  <si>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</si>
  <si>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</si>
  <si>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</si>
  <si>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</si>
  <si>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</si>
  <si>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</si>
  <si>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</si>
  <si>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</si>
  <si>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</si>
  <si>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</si>
  <si>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</si>
  <si>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</si>
  <si>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</si>
  <si>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</si>
  <si>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</si>
  <si>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</si>
  <si>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</si>
  <si>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</si>
  <si>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</si>
  <si>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</si>
  <si>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</si>
  <si>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</si>
  <si>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</si>
  <si>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</si>
  <si>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</si>
  <si>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</si>
  <si>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</si>
  <si>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</si>
  <si>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</si>
  <si>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</si>
  <si>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</si>
  <si>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</si>
  <si>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</si>
  <si>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</si>
  <si>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</si>
  <si>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</si>
  <si>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</si>
  <si>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</si>
  <si>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</si>
  <si>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</si>
  <si>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</si>
  <si>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</si>
  <si>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</si>
  <si>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</si>
  <si>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</si>
  <si>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</si>
  <si>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</si>
  <si>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</si>
  <si>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</si>
  <si>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</si>
  <si>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</si>
  <si>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</si>
  <si>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</si>
  <si>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</si>
  <si>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</si>
  <si>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</si>
  <si>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</si>
  <si>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</si>
  <si>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</si>
  <si>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</si>
  <si>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</si>
  <si>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</si>
  <si>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</si>
  <si>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</si>
  <si>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</si>
  <si>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</si>
  <si>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</si>
  <si>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</si>
  <si>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</si>
  <si>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</si>
  <si>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</si>
  <si>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</si>
  <si>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</si>
  <si>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</si>
  <si>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</si>
  <si>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</si>
  <si>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</si>
  <si>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</si>
  <si>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</si>
  <si>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</si>
  <si>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</si>
  <si>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</si>
  <si>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</si>
  <si>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</si>
  <si>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</si>
  <si>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</si>
  <si>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</si>
  <si>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</si>
  <si>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</si>
  <si>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</si>
  <si>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</si>
  <si>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</si>
  <si>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</si>
  <si>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</si>
  <si>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</si>
  <si>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</si>
  <si>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</si>
  <si>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</si>
  <si>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</si>
  <si>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</si>
  <si>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</si>
  <si>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</si>
  <si>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</si>
  <si>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</si>
  <si>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</si>
  <si>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</si>
  <si>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</si>
  <si>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</si>
  <si>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</si>
  <si>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</si>
  <si>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</si>
  <si>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</si>
  <si>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</si>
  <si>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</si>
  <si>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</si>
  <si>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</si>
  <si>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</si>
  <si>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</si>
  <si>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</si>
  <si>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</si>
  <si>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</si>
  <si>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</si>
  <si>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</si>
  <si>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</si>
  <si>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</si>
  <si>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</si>
  <si>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</si>
  <si>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</si>
  <si>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</si>
  <si>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</si>
  <si>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</si>
  <si>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</si>
  <si>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</si>
  <si>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</si>
  <si>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</si>
  <si>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</si>
  <si>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</si>
  <si>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</si>
  <si>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</si>
  <si>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</si>
  <si>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</si>
  <si>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</si>
  <si>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</si>
  <si>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</si>
  <si>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</si>
  <si>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</si>
  <si>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</si>
  <si>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</si>
  <si>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</si>
  <si>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</si>
  <si>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</si>
  <si>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</si>
  <si>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</si>
  <si>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</si>
  <si>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</si>
  <si>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</si>
  <si>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</si>
  <si>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</si>
  <si>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</si>
  <si>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</si>
  <si>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</si>
  <si>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</si>
  <si>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</si>
  <si>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</si>
  <si>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</si>
  <si>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</si>
  <si>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</si>
  <si>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</si>
  <si>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</si>
  <si>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</si>
  <si>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</si>
  <si>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</si>
  <si>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</si>
  <si>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</si>
  <si>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</si>
  <si>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</si>
  <si>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</si>
  <si>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</si>
  <si>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</si>
  <si>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</si>
  <si>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</si>
  <si>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</si>
  <si>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</si>
  <si>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</si>
  <si>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</si>
  <si>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</si>
  <si>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</si>
  <si>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</si>
  <si>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</si>
  <si>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</si>
  <si>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</si>
  <si>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</si>
  <si>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</si>
  <si>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</si>
  <si>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</si>
  <si>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</si>
  <si>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</si>
  <si>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</si>
  <si>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</si>
  <si>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</si>
  <si>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</si>
  <si>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</si>
  <si>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</si>
  <si>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</si>
  <si>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</si>
  <si>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</si>
  <si>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</si>
  <si>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</si>
  <si>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</si>
  <si>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</si>
  <si>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</si>
  <si>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</si>
  <si>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</si>
  <si>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</si>
  <si>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</si>
  <si>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</si>
  <si>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</si>
  <si>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</si>
  <si>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</si>
  <si>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</si>
  <si>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</si>
  <si>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</si>
  <si>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</si>
  <si>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</si>
  <si>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</si>
  <si>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</si>
  <si>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</si>
  <si>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</si>
  <si>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</si>
  <si>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</si>
  <si>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</si>
  <si>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</si>
  <si>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</si>
  <si>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</si>
  <si>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</si>
  <si>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</si>
  <si>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</si>
  <si>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</si>
  <si>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</si>
  <si>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</si>
  <si>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</si>
  <si>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</si>
  <si>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</si>
  <si>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</si>
  <si>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</si>
  <si>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</si>
  <si>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</si>
  <si>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</si>
  <si>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</si>
  <si>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</si>
  <si>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</si>
  <si>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</si>
  <si>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</si>
  <si>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</si>
  <si>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</si>
  <si>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</si>
  <si>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</si>
  <si>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</si>
  <si>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</si>
  <si>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</si>
  <si>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</si>
  <si>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</si>
  <si>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</si>
  <si>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</si>
  <si>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</si>
  <si>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</si>
  <si>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</si>
  <si>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</si>
  <si>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</si>
  <si>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</si>
  <si>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</si>
  <si>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</si>
  <si>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</si>
  <si>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</si>
  <si>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</si>
  <si>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</si>
  <si>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</si>
  <si>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</si>
  <si>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</si>
  <si>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</si>
  <si>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</si>
  <si>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</si>
  <si>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</si>
  <si>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</si>
  <si>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</si>
  <si>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</si>
  <si>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</si>
  <si>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</si>
  <si>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</si>
  <si>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</si>
  <si>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</si>
  <si>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</si>
  <si>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</si>
  <si>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</si>
  <si>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</si>
  <si>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</si>
  <si>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</si>
  <si>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</si>
  <si>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</si>
  <si>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</si>
  <si>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</si>
  <si>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</si>
  <si>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</si>
  <si>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</si>
  <si>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</si>
  <si>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</si>
  <si>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</si>
  <si>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</si>
  <si>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</si>
  <si>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</si>
  <si>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</si>
  <si>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</si>
  <si>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</si>
  <si>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</si>
  <si>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</si>
  <si>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</si>
  <si>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</si>
  <si>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</si>
  <si>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</si>
  <si>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</si>
  <si>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</si>
  <si>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</si>
  <si>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</si>
  <si>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</si>
  <si>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</si>
  <si>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</si>
  <si>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</si>
  <si>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</si>
  <si>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</si>
  <si>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</si>
  <si>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</si>
  <si>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</si>
  <si>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</si>
  <si>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</si>
  <si>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</si>
  <si>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</si>
  <si>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</si>
  <si>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</si>
  <si>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</si>
  <si>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</si>
  <si>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</si>
  <si>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</si>
  <si>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</si>
  <si>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</si>
  <si>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</si>
  <si>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</si>
  <si>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</si>
  <si>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</si>
  <si>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</si>
  <si>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</si>
  <si>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</si>
  <si>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</si>
  <si>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</si>
  <si>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</si>
  <si>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</si>
  <si>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</si>
  <si>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</si>
  <si>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</si>
  <si>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</si>
  <si>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</si>
  <si>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</si>
  <si>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</si>
  <si>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</si>
  <si>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</si>
  <si>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</si>
  <si>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</si>
  <si>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</si>
  <si>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</si>
  <si>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</si>
  <si>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</si>
  <si>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</si>
  <si>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</si>
  <si>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</si>
  <si>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</si>
  <si>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</si>
  <si>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</si>
  <si>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</si>
  <si>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</si>
  <si>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</si>
  <si>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</si>
  <si>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</si>
  <si>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</si>
  <si>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</si>
  <si>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</si>
  <si>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</si>
  <si>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</si>
  <si>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</si>
  <si>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</si>
  <si>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</si>
  <si>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</si>
  <si>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</si>
  <si>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</si>
  <si>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</si>
  <si>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</si>
  <si>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</si>
  <si>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</si>
  <si>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</si>
  <si>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</si>
  <si>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</si>
  <si>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</si>
  <si>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</si>
  <si>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</si>
  <si>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</si>
  <si>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</si>
  <si>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</si>
  <si>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</si>
  <si>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</si>
  <si>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</si>
  <si>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</si>
  <si>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</si>
  <si>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</si>
  <si>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</si>
  <si>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</si>
  <si>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</si>
  <si>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</si>
  <si>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</si>
  <si>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</si>
  <si>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</si>
  <si>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</si>
  <si>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</si>
  <si>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</si>
  <si>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</si>
  <si>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</si>
  <si>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</si>
  <si>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</si>
  <si>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</si>
  <si>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</si>
  <si>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</si>
  <si>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</si>
  <si>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</si>
  <si>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</si>
  <si>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</si>
  <si>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</si>
  <si>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</si>
  <si>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</si>
  <si>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</si>
  <si>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</si>
  <si>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</si>
  <si>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</si>
  <si>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</si>
  <si>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</si>
  <si>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</si>
  <si>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</si>
  <si>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</si>
  <si>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</si>
  <si>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</si>
  <si>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</si>
  <si>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</si>
  <si>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</si>
  <si>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</si>
  <si>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</si>
  <si>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</si>
  <si>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</si>
  <si>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</si>
  <si>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</si>
  <si>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</si>
  <si>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</si>
  <si>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</si>
  <si>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</si>
  <si>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</si>
  <si>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</si>
  <si>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</si>
  <si>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</si>
  <si>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</si>
  <si>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</si>
  <si>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</si>
  <si>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</si>
  <si>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</si>
  <si>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</si>
  <si>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</si>
  <si>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</si>
  <si>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</si>
  <si>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</si>
  <si>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</si>
  <si>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</si>
  <si>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</si>
  <si>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</si>
  <si>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</si>
  <si>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</si>
  <si>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</si>
  <si>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</si>
  <si>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</si>
  <si>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</si>
  <si>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</si>
  <si>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</si>
  <si>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</si>
  <si>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</si>
  <si>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</si>
  <si>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</si>
  <si>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</si>
  <si>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</si>
  <si>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</si>
  <si>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</si>
  <si>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</si>
  <si>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</si>
  <si>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</si>
  <si>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</si>
  <si>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</si>
  <si>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</si>
  <si>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</si>
  <si>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</si>
  <si>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</si>
  <si>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</si>
  <si>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</si>
  <si>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</si>
  <si>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</si>
  <si>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</si>
  <si>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</si>
  <si>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</si>
  <si>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</si>
  <si>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</si>
  <si>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</si>
  <si>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</si>
  <si>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</si>
  <si>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</si>
  <si>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</si>
  <si>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</si>
  <si>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</si>
  <si>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</si>
  <si>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</si>
  <si>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</si>
  <si>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</si>
  <si>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</si>
  <si>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</si>
  <si>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</si>
  <si>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</si>
  <si>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</si>
  <si>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</si>
  <si>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</si>
  <si>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</si>
  <si>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</si>
  <si>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</si>
  <si>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</si>
  <si>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</si>
  <si>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</si>
  <si>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</si>
  <si>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</si>
  <si>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</si>
  <si>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</si>
  <si>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</si>
  <si>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</si>
  <si>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</si>
  <si>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</si>
  <si>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</si>
  <si>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</si>
  <si>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</si>
  <si>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</si>
  <si>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</si>
  <si>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</si>
  <si>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</si>
  <si>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</si>
  <si>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</si>
  <si>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</si>
  <si>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</si>
  <si>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</si>
  <si>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</si>
  <si>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</si>
  <si>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</si>
  <si>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</si>
  <si>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</si>
  <si>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</si>
  <si>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</si>
  <si>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</si>
  <si>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</si>
  <si>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</si>
  <si>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</si>
  <si>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</si>
  <si>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</si>
  <si>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</si>
  <si>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</si>
  <si>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</si>
  <si>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</si>
  <si>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</si>
  <si>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</si>
  <si>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</si>
  <si>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</si>
  <si>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</si>
  <si>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</si>
  <si>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</si>
  <si>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</si>
  <si>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</si>
  <si>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</si>
  <si>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</si>
  <si>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</si>
  <si>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</si>
  <si>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</si>
  <si>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</si>
  <si>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</si>
  <si>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</si>
  <si>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</si>
  <si>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</si>
  <si>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</si>
  <si>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</si>
  <si>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</si>
  <si>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</si>
  <si>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</si>
  <si>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</si>
  <si>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</si>
  <si>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</si>
  <si>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</si>
  <si>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</si>
  <si>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</si>
  <si>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</si>
  <si>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</si>
  <si>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</si>
  <si>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</si>
  <si>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</si>
  <si>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</si>
  <si>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</si>
  <si>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</si>
  <si>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</si>
  <si>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</si>
  <si>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</si>
  <si>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</si>
  <si>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</si>
  <si>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</si>
  <si>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</si>
  <si>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</si>
  <si>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</si>
  <si>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</si>
  <si>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</si>
  <si>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</si>
  <si>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</si>
  <si>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</si>
  <si>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</si>
  <si>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</si>
  <si>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</si>
  <si>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</si>
  <si>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</si>
  <si>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</si>
  <si>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</si>
  <si>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</si>
  <si>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</si>
  <si>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</si>
  <si>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</si>
  <si>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</si>
  <si>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</si>
  <si>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</si>
  <si>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</si>
  <si>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</si>
  <si>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</si>
  <si>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</si>
  <si>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</si>
  <si>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</si>
  <si>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</si>
  <si>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</si>
  <si>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</si>
  <si>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</si>
  <si>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</si>
  <si>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</si>
  <si>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</si>
  <si>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</si>
  <si>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</si>
  <si>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</si>
  <si>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</si>
  <si>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</si>
  <si>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</si>
  <si>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</si>
  <si>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</si>
  <si>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</si>
  <si>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</si>
  <si>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</si>
  <si>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</si>
  <si>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</si>
  <si>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</si>
  <si>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</si>
  <si>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</si>
  <si>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</si>
  <si>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</si>
  <si>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</si>
  <si>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</si>
  <si>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</si>
  <si>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</si>
  <si>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</si>
  <si>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</si>
  <si>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</si>
  <si>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</si>
  <si>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</si>
  <si>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</si>
  <si>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</si>
  <si>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</si>
  <si>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</si>
  <si>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</si>
  <si>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</si>
  <si>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</si>
  <si>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</si>
  <si>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</si>
  <si>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</si>
  <si>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</si>
  <si>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</si>
  <si>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</si>
  <si>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</si>
  <si>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</si>
  <si>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</si>
  <si>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</si>
  <si>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</si>
  <si>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</si>
  <si>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</si>
  <si>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</si>
  <si>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</si>
  <si>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</si>
  <si>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</si>
  <si>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</si>
  <si>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</si>
  <si>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</si>
  <si>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</si>
  <si>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</si>
  <si>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</si>
  <si>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</si>
  <si>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</si>
  <si>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</si>
  <si>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</si>
  <si>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</si>
  <si>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</si>
  <si>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</si>
  <si>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</si>
  <si>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</si>
  <si>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</si>
  <si>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</si>
  <si>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</si>
  <si>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</si>
  <si>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</si>
  <si>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</si>
  <si>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</si>
  <si>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</si>
  <si>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</si>
  <si>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</si>
  <si>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</si>
  <si>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</si>
  <si>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</si>
  <si>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</si>
  <si>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</si>
  <si>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</si>
  <si>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</si>
  <si>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</si>
  <si>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</si>
  <si>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</si>
  <si>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</si>
  <si>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</si>
  <si>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</si>
  <si>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</si>
  <si>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</si>
  <si>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</si>
  <si>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</si>
  <si>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</si>
  <si>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</si>
  <si>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</si>
  <si>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</si>
  <si>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</si>
  <si>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</si>
  <si>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</si>
  <si>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</si>
  <si>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</si>
  <si>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</si>
  <si>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</si>
  <si>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</si>
  <si>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</si>
  <si>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</si>
  <si>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</si>
  <si>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</si>
  <si>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</si>
  <si>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</si>
  <si>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</si>
  <si>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</si>
  <si>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</si>
  <si>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</si>
  <si>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</si>
  <si>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</si>
  <si>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</si>
  <si>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</si>
  <si>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</si>
  <si>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</si>
  <si>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</si>
  <si>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</si>
  <si>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</si>
  <si>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</si>
  <si>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</si>
  <si>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</si>
  <si>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</si>
  <si>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</si>
  <si>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</si>
  <si>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</si>
  <si>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</si>
  <si>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</si>
  <si>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</si>
  <si>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</si>
  <si>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</si>
  <si>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</si>
  <si>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</si>
  <si>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</si>
  <si>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</si>
  <si>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</si>
  <si>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</si>
  <si>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</si>
  <si>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</si>
  <si>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</si>
  <si>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</si>
  <si>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</si>
  <si>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</si>
  <si>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</si>
  <si>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</si>
  <si>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</si>
  <si>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</si>
  <si>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</si>
  <si>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</si>
  <si>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</si>
  <si>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</si>
  <si>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</si>
  <si>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</si>
  <si>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</si>
  <si>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</si>
  <si>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</si>
  <si>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</si>
  <si>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</si>
  <si>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</si>
  <si>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</si>
  <si>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</si>
  <si>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</si>
  <si>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</si>
  <si>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</si>
  <si>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</si>
  <si>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</si>
  <si>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</si>
  <si>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</si>
  <si>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</si>
  <si>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</si>
  <si>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</si>
  <si>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</si>
  <si>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</si>
  <si>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</si>
  <si>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</si>
  <si>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</si>
  <si>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</si>
  <si>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</si>
  <si>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</si>
  <si>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</si>
  <si>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</si>
  <si>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</si>
  <si>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</si>
  <si>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</si>
  <si>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</si>
  <si>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</si>
  <si>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</si>
  <si>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</si>
  <si>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</si>
  <si>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</si>
  <si>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</si>
  <si>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</si>
  <si>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</si>
  <si>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</si>
  <si>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</si>
  <si>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</si>
  <si>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</si>
  <si>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</si>
  <si>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</si>
  <si>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</si>
  <si>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</si>
  <si>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</si>
  <si>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</si>
  <si>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</si>
  <si>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</si>
  <si>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</si>
  <si>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</si>
  <si>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</si>
  <si>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</si>
  <si>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</si>
  <si>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</si>
  <si>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</si>
  <si>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</si>
  <si>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</si>
  <si>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</si>
  <si>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</si>
  <si>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</si>
  <si>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</si>
  <si>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</si>
  <si>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</si>
  <si>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</si>
  <si>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</si>
  <si>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</si>
  <si>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</si>
  <si>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</si>
  <si>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</si>
  <si>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</si>
  <si>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</si>
  <si>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</si>
  <si>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</si>
  <si>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</si>
  <si>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</si>
  <si>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</si>
  <si>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</si>
  <si>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</si>
  <si>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</si>
  <si>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</si>
  <si>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</si>
  <si>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</si>
  <si>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</si>
  <si>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</si>
  <si>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</si>
  <si>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</si>
  <si>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</si>
  <si>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</si>
  <si>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</si>
  <si>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</si>
  <si>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</si>
  <si>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</si>
  <si>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</si>
  <si>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</si>
  <si>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</si>
  <si>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</si>
  <si>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</si>
  <si>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</si>
  <si>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</si>
  <si>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</si>
  <si>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</si>
  <si>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</si>
  <si>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</si>
  <si>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</si>
  <si>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</si>
  <si>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</si>
  <si>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</si>
  <si>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</si>
  <si>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</si>
  <si>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</si>
  <si>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</si>
  <si>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</si>
  <si>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</si>
  <si>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</si>
  <si>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</si>
  <si>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</si>
  <si>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</si>
  <si>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</si>
  <si>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</si>
  <si>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</si>
  <si>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</si>
  <si>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</si>
  <si>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</si>
  <si>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</si>
  <si>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</si>
  <si>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</si>
  <si>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</si>
  <si>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</si>
  <si>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</si>
  <si>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</si>
  <si>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</si>
  <si>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</si>
  <si>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</si>
  <si>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</si>
  <si>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</si>
  <si>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</si>
  <si>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</si>
  <si>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</si>
  <si>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</si>
  <si>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</si>
  <si>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</si>
  <si>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</si>
  <si>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</si>
  <si>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</si>
  <si>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</si>
  <si>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</si>
  <si>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</si>
  <si>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</si>
  <si>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</si>
  <si>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</si>
  <si>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</si>
  <si>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</si>
  <si>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</si>
  <si>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</si>
  <si>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</si>
  <si>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</si>
  <si>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</si>
  <si>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</si>
  <si>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</si>
  <si>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</si>
  <si>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</si>
  <si>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</si>
  <si>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</si>
  <si>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</si>
  <si>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</si>
  <si>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</si>
  <si>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</si>
  <si>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</si>
  <si>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</si>
  <si>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</si>
  <si>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</si>
  <si>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</si>
  <si>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</si>
  <si>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</si>
  <si>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</si>
  <si>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</si>
  <si>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</si>
  <si>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</si>
  <si>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</si>
  <si>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</si>
  <si>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</si>
  <si>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</si>
  <si>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</si>
  <si>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</si>
  <si>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</si>
  <si>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</si>
  <si>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</si>
  <si>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</si>
  <si>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</si>
  <si>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</si>
  <si>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</si>
  <si>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</si>
  <si>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</si>
  <si>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</si>
  <si>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</si>
  <si>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</si>
  <si>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</si>
  <si>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</si>
  <si>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</si>
  <si>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</si>
  <si>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</si>
  <si>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</si>
  <si>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</si>
  <si>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</si>
  <si>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</si>
  <si>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</si>
  <si>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</si>
  <si>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</si>
  <si>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</si>
  <si>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</si>
  <si>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</si>
  <si>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</si>
  <si>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</si>
  <si>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</si>
  <si>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</si>
  <si>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</si>
  <si>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</si>
  <si>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</si>
  <si>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</si>
  <si>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</si>
  <si>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</si>
  <si>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</si>
  <si>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</si>
  <si>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</si>
  <si>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</si>
  <si>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</si>
  <si>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</si>
  <si>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</si>
  <si>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</si>
  <si>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</si>
  <si>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</si>
  <si>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</si>
  <si>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</si>
  <si>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</si>
  <si>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</si>
  <si>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</si>
  <si>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</si>
  <si>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</si>
  <si>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</si>
  <si>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</si>
  <si>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</si>
  <si>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</si>
  <si>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</si>
  <si>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</si>
  <si>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</si>
  <si>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</si>
  <si>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</si>
  <si>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</si>
  <si>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</si>
  <si>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</si>
  <si>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</si>
  <si>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</si>
  <si>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</si>
  <si>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</si>
  <si>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</si>
  <si>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</si>
  <si>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</si>
  <si>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</si>
  <si>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</si>
  <si>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</si>
  <si>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</si>
  <si>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</si>
  <si>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</si>
  <si>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</si>
  <si>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</si>
  <si>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</si>
  <si>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</si>
  <si>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</si>
  <si>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</si>
  <si>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</si>
  <si>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</si>
  <si>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</si>
  <si>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</si>
  <si>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</si>
  <si>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</si>
  <si>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</si>
  <si>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</si>
  <si>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</si>
  <si>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</si>
  <si>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</si>
  <si>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</si>
  <si>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</si>
  <si>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</si>
  <si>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</si>
  <si>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</si>
  <si>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</si>
  <si>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</si>
  <si>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</si>
  <si>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</si>
  <si>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</si>
  <si>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</si>
  <si>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</si>
  <si>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</si>
  <si>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</si>
  <si>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</si>
  <si>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</si>
  <si>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</si>
  <si>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</si>
  <si>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</si>
  <si>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</si>
  <si>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</si>
  <si>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</si>
  <si>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</si>
  <si>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</si>
  <si>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</si>
  <si>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</si>
  <si>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</si>
  <si>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</si>
  <si>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</si>
  <si>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</si>
  <si>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</si>
  <si>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</si>
  <si>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</si>
  <si>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</si>
  <si>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</si>
  <si>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</si>
  <si>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</si>
  <si>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</si>
  <si>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</si>
  <si>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</si>
  <si>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</si>
  <si>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</si>
  <si>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</si>
  <si>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</si>
  <si>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</si>
  <si>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</si>
  <si>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</si>
  <si>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</si>
  <si>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</si>
  <si>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</si>
  <si>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</si>
  <si>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</si>
  <si>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</si>
  <si>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</si>
  <si>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</si>
  <si>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</si>
  <si>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</si>
  <si>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</si>
  <si>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</si>
  <si>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</si>
  <si>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</si>
  <si>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</si>
  <si>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</si>
  <si>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</si>
  <si>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</si>
  <si>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</si>
  <si>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</si>
  <si>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</si>
  <si>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</si>
  <si>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</si>
  <si>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</si>
  <si>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</si>
  <si>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</si>
  <si>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</si>
  <si>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</si>
  <si>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</si>
  <si>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</si>
  <si>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</si>
  <si>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</si>
  <si>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</si>
  <si>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</si>
  <si>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</si>
  <si>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</si>
  <si>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</si>
  <si>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</si>
  <si>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</si>
  <si>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</si>
  <si>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</si>
  <si>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</si>
  <si>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</si>
  <si>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</si>
  <si>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</si>
  <si>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</si>
  <si>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</si>
  <si>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</si>
  <si>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</si>
  <si>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</si>
  <si>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</si>
  <si>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</si>
  <si>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</si>
  <si>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</si>
  <si>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</si>
  <si>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</si>
  <si>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</si>
  <si>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</si>
  <si>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</si>
  <si>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</si>
  <si>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</si>
  <si>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</si>
  <si>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</si>
  <si>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</si>
  <si>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</si>
  <si>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</si>
  <si>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</si>
  <si>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</si>
  <si>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</si>
  <si>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</si>
  <si>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</si>
  <si>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</si>
  <si>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</si>
  <si>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</si>
  <si>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</si>
  <si>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</si>
  <si>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</si>
  <si>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</si>
  <si>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</si>
  <si>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</si>
  <si>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</si>
  <si>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</si>
  <si>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</si>
  <si>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</si>
  <si>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</si>
  <si>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</si>
  <si>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</si>
  <si>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</si>
  <si>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</si>
  <si>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</si>
  <si>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</si>
  <si>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</si>
  <si>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</si>
  <si>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</si>
  <si>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</si>
  <si>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</si>
  <si>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</si>
  <si>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</si>
  <si>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</si>
  <si>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</si>
  <si>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</si>
  <si>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</si>
  <si>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</si>
  <si>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</si>
  <si>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</si>
  <si>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</si>
  <si>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</si>
  <si>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</si>
  <si>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</si>
  <si>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</si>
  <si>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</si>
  <si>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</si>
  <si>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</si>
  <si>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</si>
  <si>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</si>
  <si>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</si>
  <si>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</si>
  <si>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</si>
  <si>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</si>
  <si>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</si>
  <si>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</si>
  <si>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</si>
  <si>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</si>
  <si>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</si>
  <si>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</si>
  <si>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</si>
  <si>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</si>
  <si>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</si>
  <si>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</si>
  <si>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</si>
  <si>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</si>
  <si>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</si>
  <si>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</si>
  <si>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</si>
  <si>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</si>
  <si>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</si>
  <si>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</si>
  <si>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</si>
  <si>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</si>
  <si>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</si>
  <si>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</si>
  <si>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</si>
  <si>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</si>
  <si>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</si>
  <si>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</si>
  <si>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</si>
  <si>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</si>
  <si>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</si>
  <si>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</si>
  <si>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</si>
  <si>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</si>
  <si>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</si>
  <si>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</si>
  <si>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</si>
  <si>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</si>
  <si>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</si>
  <si>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</si>
  <si>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</si>
  <si>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</si>
  <si>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</si>
  <si>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</si>
  <si>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</si>
  <si>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</si>
  <si>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</si>
  <si>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</si>
  <si>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</si>
  <si>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</si>
  <si>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</si>
  <si>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</si>
  <si>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</si>
  <si>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</si>
  <si>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</si>
  <si>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</si>
  <si>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</si>
  <si>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</si>
  <si>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</si>
  <si>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</si>
  <si>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</si>
  <si>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</si>
  <si>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</si>
  <si>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</si>
  <si>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</si>
  <si>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</si>
  <si>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</si>
  <si>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</si>
  <si>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</si>
  <si>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</si>
  <si>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</si>
  <si>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</si>
  <si>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</si>
  <si>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</si>
  <si>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</si>
  <si>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</si>
  <si>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</si>
  <si>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</si>
  <si>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</si>
  <si>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</si>
  <si>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</si>
  <si>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</si>
  <si>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</si>
  <si>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</si>
  <si>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</si>
  <si>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</si>
  <si>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</si>
  <si>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</si>
  <si>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</si>
  <si>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</si>
  <si>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</si>
  <si>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</si>
  <si>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</si>
  <si>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</si>
  <si>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</si>
  <si>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</si>
  <si>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</si>
  <si>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</si>
  <si>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</si>
  <si>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</si>
  <si>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</si>
  <si>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</si>
  <si>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</si>
  <si>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</si>
  <si>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</si>
  <si>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</si>
  <si>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</si>
  <si>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</si>
  <si>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</si>
  <si>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</si>
  <si>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</si>
  <si>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</si>
  <si>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</si>
  <si>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</si>
  <si>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</si>
  <si>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</si>
  <si>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</si>
  <si>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</si>
  <si>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</si>
  <si>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</si>
  <si>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</si>
  <si>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</si>
  <si>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</si>
  <si>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</si>
  <si>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</si>
  <si>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</si>
  <si>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</si>
  <si>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</si>
  <si>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</si>
  <si>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</si>
  <si>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</si>
  <si>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</si>
  <si>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</si>
  <si>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</si>
  <si>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</si>
  <si>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</si>
  <si>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</si>
  <si>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</si>
  <si>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</si>
  <si>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</si>
  <si>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</si>
  <si>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</si>
  <si>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</si>
  <si>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</si>
  <si>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</si>
  <si>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</si>
  <si>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</si>
  <si>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</si>
  <si>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</si>
  <si>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</si>
  <si>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</si>
  <si>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</si>
  <si>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</si>
  <si>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</si>
  <si>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</si>
  <si>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</si>
  <si>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</si>
  <si>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</si>
  <si>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</si>
  <si>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</si>
  <si>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</si>
  <si>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</si>
  <si>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</si>
  <si>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</si>
  <si>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</si>
  <si>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</si>
  <si>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</si>
  <si>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</si>
  <si>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</si>
  <si>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</si>
  <si>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</si>
  <si>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</si>
  <si>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</si>
  <si>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</si>
  <si>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</si>
  <si>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</si>
  <si>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</si>
  <si>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</si>
  <si>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</si>
  <si>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</si>
  <si>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</si>
  <si>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</si>
  <si>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</si>
  <si>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</si>
  <si>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</si>
  <si>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</si>
  <si>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</si>
  <si>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</si>
  <si>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</si>
  <si>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</si>
  <si>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</si>
  <si>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</si>
  <si>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</si>
  <si>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</si>
  <si>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</si>
  <si>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</si>
  <si>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</si>
  <si>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</si>
  <si>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</si>
  <si>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</si>
  <si>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</si>
  <si>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</si>
  <si>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</si>
  <si>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</si>
  <si>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</si>
  <si>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</si>
  <si>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</si>
  <si>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</si>
  <si>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</si>
  <si>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</si>
  <si>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</si>
  <si>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</si>
  <si>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</si>
  <si>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</si>
  <si>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</si>
  <si>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</si>
  <si>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</si>
  <si>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</si>
  <si>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</si>
  <si>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</si>
  <si>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</si>
  <si>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</si>
  <si>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</si>
  <si>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</si>
  <si>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</si>
  <si>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</si>
  <si>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</si>
  <si>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</si>
  <si>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</si>
  <si>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</si>
  <si>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</si>
  <si>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</si>
  <si>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</si>
  <si>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</si>
  <si>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</si>
  <si>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</si>
  <si>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</si>
  <si>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</si>
  <si>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</si>
  <si>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</si>
  <si>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</si>
  <si>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</si>
  <si>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</si>
  <si>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</si>
  <si>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</si>
  <si>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</si>
  <si>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</si>
  <si>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</si>
  <si>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</si>
  <si>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</si>
  <si>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</si>
  <si>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</si>
  <si>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</si>
  <si>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</si>
  <si>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</si>
  <si>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</si>
  <si>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</si>
  <si>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</si>
  <si>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</si>
  <si>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</si>
  <si>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</si>
  <si>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</si>
  <si>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</si>
  <si>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</si>
  <si>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</si>
  <si>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</si>
  <si>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</si>
  <si>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</si>
  <si>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</si>
  <si>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</si>
  <si>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</si>
  <si>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</si>
  <si>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</si>
  <si>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</si>
  <si>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</si>
  <si>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</si>
  <si>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</si>
  <si>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</si>
  <si>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</si>
  <si>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</si>
  <si>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</si>
  <si>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</si>
  <si>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</si>
  <si>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</si>
  <si>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</si>
  <si>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</si>
  <si>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</si>
  <si>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</si>
  <si>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</si>
  <si>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</si>
  <si>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</si>
  <si>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</si>
  <si>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</si>
  <si>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</si>
  <si>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</si>
  <si>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</si>
  <si>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</si>
  <si>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</si>
  <si>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</si>
  <si>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</si>
  <si>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</si>
  <si>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</si>
  <si>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</si>
  <si>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</si>
  <si>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</si>
  <si>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</si>
  <si>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</si>
  <si>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</si>
  <si>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</si>
  <si>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</si>
  <si>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</si>
  <si>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</si>
  <si>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</si>
  <si>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</si>
  <si>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</si>
  <si>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</si>
  <si>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</si>
  <si>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</si>
  <si>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</si>
  <si>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</si>
  <si>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</si>
  <si>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</si>
  <si>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</si>
  <si>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</si>
  <si>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</si>
  <si>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</si>
  <si>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</si>
  <si>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</si>
  <si>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</si>
  <si>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</si>
  <si>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</si>
  <si>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</si>
  <si>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</si>
  <si>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</si>
  <si>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</si>
  <si>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</si>
  <si>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</si>
  <si>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</si>
  <si>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</si>
  <si>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</si>
  <si>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</si>
  <si>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</si>
  <si>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</si>
  <si>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</si>
  <si>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</si>
  <si>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</si>
  <si>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</si>
  <si>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</si>
  <si>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</si>
  <si>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</si>
  <si>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</si>
  <si>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</si>
  <si>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</si>
  <si>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</si>
  <si>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</si>
  <si>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</si>
  <si>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</si>
  <si>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</si>
  <si>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</si>
  <si>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</si>
  <si>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</si>
  <si>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</si>
  <si>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</si>
  <si>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</si>
  <si>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</si>
  <si>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</si>
  <si>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</si>
  <si>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</si>
  <si>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</si>
  <si>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</si>
  <si>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</si>
  <si>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</si>
  <si>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</si>
  <si>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</si>
  <si>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</si>
  <si>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</si>
  <si>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</si>
  <si>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</si>
  <si>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</si>
  <si>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</si>
  <si>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</si>
  <si>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</si>
  <si>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</si>
  <si>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</si>
  <si>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</si>
  <si>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</si>
  <si>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</si>
  <si>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</si>
  <si>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</si>
  <si>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</si>
  <si>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</si>
  <si>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</si>
  <si>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</si>
  <si>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</si>
  <si>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</si>
  <si>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</si>
  <si>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</si>
  <si>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</si>
  <si>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</si>
  <si>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</si>
  <si>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</si>
  <si>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</si>
  <si>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</si>
  <si>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</si>
  <si>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</si>
  <si>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</si>
  <si>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</si>
  <si>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</si>
  <si>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</si>
  <si>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</si>
  <si>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</si>
  <si>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</si>
  <si>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</si>
  <si>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</si>
  <si>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</si>
  <si>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</si>
  <si>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</si>
  <si>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</si>
  <si>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</si>
  <si>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</si>
  <si>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</si>
  <si>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</si>
  <si>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</si>
  <si>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</si>
  <si>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</si>
  <si>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</si>
  <si>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</si>
  <si>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</si>
  <si>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</si>
  <si>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</si>
  <si>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</si>
  <si>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</si>
  <si>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</si>
  <si>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</si>
  <si>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</si>
  <si>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</si>
  <si>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</si>
  <si>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</si>
  <si>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</si>
  <si>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</si>
  <si>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</si>
  <si>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</si>
  <si>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</si>
  <si>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</si>
  <si>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</si>
  <si>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</si>
  <si>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</si>
  <si>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</si>
  <si>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</si>
  <si>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</si>
  <si>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</si>
  <si>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</si>
  <si>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</si>
  <si>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</si>
  <si>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</si>
  <si>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</si>
  <si>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</si>
  <si>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</si>
  <si>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</si>
  <si>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</si>
  <si>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</si>
  <si>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</si>
  <si>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</si>
  <si>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</si>
  <si>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</si>
  <si>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</si>
  <si>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</si>
  <si>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</si>
  <si>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</si>
  <si>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</si>
  <si>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</si>
  <si>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</si>
  <si>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</si>
  <si>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</si>
  <si>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</si>
  <si>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</si>
  <si>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</si>
  <si>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</si>
  <si>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</si>
  <si>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</si>
  <si>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</si>
  <si>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</si>
  <si>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</si>
  <si>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</si>
  <si>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</si>
  <si>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</si>
  <si>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</si>
  <si>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</si>
  <si>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</si>
  <si>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</si>
  <si>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</si>
  <si>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</si>
  <si>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</si>
  <si>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</si>
  <si>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</si>
  <si>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</si>
  <si>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</si>
  <si>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</si>
  <si>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</si>
  <si>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</si>
  <si>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</si>
  <si>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</si>
  <si>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</si>
  <si>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</si>
  <si>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</si>
  <si>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</si>
  <si>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</si>
  <si>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</si>
  <si>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</si>
  <si>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</si>
  <si>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</si>
  <si>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</si>
  <si>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</si>
  <si>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</si>
  <si>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</si>
  <si>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</si>
  <si>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</si>
  <si>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</si>
  <si>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</si>
  <si>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</si>
  <si>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</si>
  <si>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</si>
  <si>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</si>
  <si>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</si>
  <si>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</si>
  <si>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</si>
  <si>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</si>
  <si>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</si>
  <si>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</si>
  <si>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</si>
  <si>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</si>
  <si>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</si>
  <si>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</si>
  <si>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</si>
  <si>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</si>
  <si>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</si>
  <si>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</si>
  <si>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</si>
  <si>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</si>
  <si>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</si>
  <si>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</si>
  <si>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</si>
  <si>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</si>
  <si>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</si>
  <si>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</si>
  <si>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</si>
  <si>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</si>
  <si>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</si>
  <si>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</si>
  <si>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</si>
  <si>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</si>
  <si>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</si>
  <si>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</si>
  <si>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</si>
  <si>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</si>
  <si>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</si>
  <si>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</si>
  <si>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</si>
  <si>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</si>
  <si>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</si>
  <si>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</si>
  <si>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</si>
  <si>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</si>
  <si>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</si>
  <si>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</si>
  <si>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</si>
  <si>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</si>
  <si>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</si>
  <si>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</si>
  <si>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</si>
  <si>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</si>
  <si>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</si>
  <si>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</si>
  <si>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</si>
  <si>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</si>
  <si>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</si>
  <si>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</si>
  <si>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</si>
  <si>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</si>
  <si>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</si>
  <si>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</si>
  <si>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</si>
  <si>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</si>
  <si>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</si>
  <si>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</si>
  <si>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</si>
  <si>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</si>
  <si>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</si>
  <si>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</si>
  <si>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</si>
  <si>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</si>
  <si>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</si>
  <si>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</si>
  <si>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</si>
  <si>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</si>
  <si>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</si>
  <si>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</si>
  <si>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</si>
  <si>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</si>
  <si>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</si>
  <si>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</si>
  <si>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</si>
  <si>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</si>
  <si>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</si>
  <si>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</si>
  <si>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</si>
  <si>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</si>
  <si>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</si>
  <si>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</si>
  <si>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</si>
  <si>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</si>
  <si>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</si>
  <si>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</si>
  <si>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</si>
  <si>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</si>
  <si>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</si>
  <si>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</si>
  <si>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</si>
  <si>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</si>
  <si>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</si>
  <si>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</si>
  <si>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</si>
  <si>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</si>
  <si>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</si>
  <si>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</si>
  <si>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</si>
  <si>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</si>
  <si>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</si>
  <si>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</si>
  <si>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</si>
  <si>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</si>
  <si>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</si>
  <si>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</si>
  <si>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</si>
  <si>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</si>
  <si>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</si>
  <si>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</si>
  <si>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</si>
  <si>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</si>
  <si>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</si>
  <si>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</si>
  <si>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</si>
  <si>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</si>
  <si>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</si>
  <si>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</si>
  <si>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</si>
  <si>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</si>
  <si>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</si>
  <si>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</si>
  <si>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</si>
  <si>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</si>
  <si>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</si>
  <si>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</si>
  <si>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</si>
  <si>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</si>
  <si>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</si>
  <si>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</si>
  <si>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</si>
  <si>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</si>
  <si>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</si>
  <si>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</si>
  <si>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</si>
  <si>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</si>
  <si>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</si>
  <si>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</si>
  <si>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</si>
  <si>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</si>
  <si>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</si>
  <si>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</si>
  <si>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</si>
  <si>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</si>
  <si>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</si>
  <si>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</si>
  <si>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</si>
  <si>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</si>
  <si>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</si>
  <si>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</si>
  <si>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</si>
  <si>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</si>
  <si>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</si>
  <si>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</si>
  <si>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</si>
  <si>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</si>
  <si>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</si>
  <si>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</si>
  <si>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</si>
  <si>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</si>
  <si>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</si>
  <si>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</si>
  <si>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</si>
  <si>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</si>
  <si>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</si>
  <si>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</si>
  <si>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</si>
  <si>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</si>
  <si>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</si>
  <si>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</si>
  <si>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</si>
  <si>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</si>
  <si>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</si>
  <si>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</si>
  <si>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</si>
  <si>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</si>
  <si>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</si>
  <si>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</si>
  <si>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</si>
  <si>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</si>
  <si>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</si>
  <si>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</si>
  <si>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</si>
  <si>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</si>
  <si>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</si>
  <si>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</si>
  <si>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</si>
  <si>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</si>
  <si>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</si>
  <si>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</si>
  <si>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</si>
  <si>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</si>
  <si>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</si>
  <si>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</si>
  <si>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</si>
  <si>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</si>
  <si>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</si>
  <si>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</si>
  <si>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</si>
  <si>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</si>
  <si>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</si>
  <si>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</si>
  <si>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</si>
  <si>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</si>
  <si>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</si>
  <si>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</si>
  <si>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</si>
  <si>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</si>
  <si>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</si>
  <si>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</si>
  <si>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</si>
  <si>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</si>
  <si>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</si>
  <si>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</si>
  <si>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</si>
  <si>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</si>
  <si>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</si>
  <si>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</si>
  <si>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</si>
  <si>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</si>
  <si>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</si>
  <si>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</si>
  <si>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</si>
  <si>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</si>
  <si>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</si>
  <si>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</si>
  <si>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</si>
  <si>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</si>
  <si>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</si>
  <si>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</si>
  <si>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</si>
  <si>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</si>
  <si>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</si>
  <si>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</si>
  <si>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</si>
  <si>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</si>
  <si>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</si>
  <si>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</si>
  <si>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</si>
  <si>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</si>
  <si>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</si>
  <si>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</si>
  <si>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</si>
  <si>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</si>
  <si>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</si>
  <si>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</si>
  <si>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</si>
  <si>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</si>
  <si>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</si>
  <si>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</si>
  <si>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</si>
  <si>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</si>
  <si>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</si>
  <si>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</si>
  <si>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</si>
  <si>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</si>
  <si>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</si>
  <si>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</si>
  <si>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</si>
  <si>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</si>
  <si>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</si>
  <si>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</si>
  <si>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</si>
  <si>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</si>
  <si>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</si>
  <si>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</si>
  <si>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</si>
  <si>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</si>
  <si>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</si>
  <si>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</si>
  <si>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</si>
  <si>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</si>
  <si>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</si>
  <si>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</si>
  <si>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</si>
  <si>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</si>
  <si>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</si>
  <si>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</si>
  <si>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</si>
  <si>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</si>
  <si>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</si>
  <si>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</si>
  <si>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</si>
  <si>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</si>
  <si>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</si>
  <si>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</si>
  <si>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</si>
  <si>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</si>
  <si>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</si>
  <si>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</si>
  <si>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</si>
  <si>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</si>
  <si>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</si>
  <si>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</si>
  <si>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</si>
  <si>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</si>
  <si>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</si>
  <si>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</si>
  <si>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</si>
  <si>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</si>
  <si>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</si>
  <si>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</si>
  <si>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</si>
  <si>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</si>
  <si>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</si>
  <si>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</si>
  <si>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</si>
  <si>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</si>
  <si>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</si>
  <si>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</si>
  <si>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</si>
  <si>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</si>
  <si>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</si>
  <si>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</si>
  <si>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</si>
  <si>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</si>
  <si>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</si>
  <si>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</si>
  <si>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</si>
  <si>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</si>
  <si>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</si>
  <si>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</si>
  <si>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</si>
  <si>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</si>
  <si>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</si>
  <si>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</si>
  <si>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</si>
  <si>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</si>
  <si>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</si>
  <si>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</si>
  <si>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</si>
  <si>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</si>
  <si>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</si>
  <si>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</si>
  <si>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</si>
  <si>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</si>
  <si>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</si>
  <si>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</si>
  <si>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</si>
  <si>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</si>
  <si>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</si>
  <si>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</si>
  <si>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</si>
  <si>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</si>
  <si>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</si>
  <si>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</si>
  <si>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</si>
  <si>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</si>
  <si>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</si>
  <si>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</si>
  <si>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</si>
  <si>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</si>
  <si>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</si>
  <si>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</si>
  <si>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</si>
  <si>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</si>
  <si>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</si>
  <si>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</si>
  <si>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</si>
  <si>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</si>
  <si>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</si>
  <si>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</si>
  <si>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</si>
  <si>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</si>
  <si>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</si>
  <si>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</si>
  <si>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</si>
  <si>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</si>
  <si>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</si>
  <si>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</si>
  <si>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</si>
  <si>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</si>
  <si>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</si>
  <si>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</si>
  <si>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</si>
  <si>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</si>
  <si>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</si>
  <si>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</si>
  <si>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</si>
  <si>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</si>
  <si>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</si>
  <si>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</si>
  <si>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</si>
  <si>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</si>
  <si>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</si>
  <si>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</si>
  <si>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</si>
  <si>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</si>
  <si>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</si>
  <si>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</si>
  <si>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</si>
  <si>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</si>
  <si>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</si>
  <si>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</si>
  <si>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</si>
  <si>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</si>
  <si>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</si>
  <si>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</si>
  <si>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</si>
  <si>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</si>
  <si>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</si>
  <si>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</si>
  <si>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</si>
  <si>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</si>
  <si>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</si>
  <si>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</si>
  <si>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</si>
  <si>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</si>
  <si>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</si>
  <si>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</si>
  <si>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</si>
  <si>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</si>
  <si>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</si>
  <si>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</si>
  <si>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</si>
  <si>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</si>
  <si>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</si>
  <si>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</si>
  <si>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</si>
  <si>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</si>
  <si>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</si>
  <si>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</si>
  <si>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</si>
  <si>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</si>
  <si>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</si>
  <si>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</si>
  <si>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</si>
  <si>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</si>
  <si>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</si>
  <si>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</si>
  <si>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</si>
  <si>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</si>
  <si>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</si>
  <si>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</si>
  <si>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</si>
  <si>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</si>
  <si>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</si>
  <si>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</si>
  <si>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</si>
  <si>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</si>
  <si>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</si>
  <si>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</si>
  <si>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</si>
  <si>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</si>
  <si>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</si>
  <si>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</si>
  <si>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</si>
  <si>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</si>
  <si>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</si>
  <si>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</si>
  <si>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</si>
  <si>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</si>
  <si>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</si>
  <si>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</si>
  <si>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</si>
  <si>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</si>
  <si>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</si>
  <si>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</si>
  <si>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</si>
  <si>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</si>
  <si>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</si>
  <si>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</si>
  <si>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</si>
  <si>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</si>
  <si>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</si>
  <si>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</si>
  <si>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</si>
  <si>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</si>
  <si>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</si>
  <si>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</si>
  <si>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</si>
  <si>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</si>
  <si>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</si>
  <si>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</si>
  <si>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</si>
  <si>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</si>
  <si>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</si>
  <si>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</si>
  <si>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</si>
  <si>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</si>
  <si>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</si>
  <si>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</si>
  <si>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</si>
  <si>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</si>
  <si>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</si>
  <si>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</si>
  <si>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</si>
  <si>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</si>
  <si>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</si>
  <si>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</si>
  <si>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</si>
  <si>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</si>
  <si>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</si>
  <si>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</si>
  <si>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</si>
  <si>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</si>
  <si>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</si>
  <si>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</si>
  <si>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</si>
  <si>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</si>
  <si>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</si>
  <si>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</si>
  <si>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</si>
  <si>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</si>
  <si>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</si>
  <si>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</si>
  <si>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</si>
  <si>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</si>
  <si>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</si>
  <si>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</si>
  <si>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</si>
  <si>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</si>
  <si>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</si>
  <si>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</si>
  <si>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</si>
  <si>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</si>
  <si>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</si>
  <si>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</si>
  <si>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</si>
  <si>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</si>
  <si>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</si>
  <si>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</si>
  <si>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</si>
  <si>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</si>
  <si>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</si>
  <si>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</si>
  <si>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</si>
  <si>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</si>
  <si>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</si>
  <si>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</si>
  <si>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</si>
  <si>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</si>
  <si>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</si>
  <si>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</si>
  <si>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</si>
  <si>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</si>
  <si>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</si>
  <si>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</si>
  <si>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</si>
  <si>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</si>
  <si>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</si>
  <si>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</si>
  <si>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</si>
  <si>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</si>
  <si>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</si>
  <si>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</si>
  <si>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</si>
  <si>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</si>
  <si>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</si>
  <si>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</si>
  <si>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</si>
  <si>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</si>
  <si>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</si>
  <si>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</si>
  <si>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</si>
  <si>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</si>
  <si>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</si>
  <si>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</si>
  <si>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</si>
  <si>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</si>
  <si>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</si>
  <si>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</si>
  <si>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</si>
  <si>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</si>
  <si>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</si>
  <si>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</si>
  <si>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</si>
  <si>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</si>
  <si>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</si>
  <si>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</si>
  <si>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</si>
  <si>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</si>
  <si>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</si>
  <si>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</si>
  <si>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</si>
  <si>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</si>
  <si>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</si>
  <si>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</si>
  <si>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</si>
  <si>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</si>
  <si>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</si>
  <si>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</si>
  <si>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</si>
  <si>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</si>
  <si>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</si>
  <si>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</si>
  <si>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</si>
  <si>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</si>
  <si>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</si>
  <si>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</si>
  <si>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</si>
  <si>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</si>
  <si>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</si>
  <si>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</si>
  <si>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</si>
  <si>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</si>
  <si>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</si>
  <si>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</si>
  <si>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</si>
  <si>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</si>
  <si>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</si>
  <si>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</si>
  <si>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</si>
  <si>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</si>
  <si>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</si>
  <si>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</si>
  <si>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</si>
  <si>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</si>
  <si>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</si>
  <si>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</si>
  <si>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</si>
  <si>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</si>
  <si>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</si>
  <si>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</si>
  <si>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</si>
  <si>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</si>
  <si>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</si>
  <si>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</si>
  <si>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</si>
  <si>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</si>
  <si>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</si>
  <si>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</si>
  <si>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</si>
  <si>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</si>
  <si>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</si>
  <si>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</si>
  <si>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</si>
  <si>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</si>
  <si>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</si>
  <si>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</si>
  <si>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</si>
  <si>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</si>
  <si>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</si>
  <si>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</si>
  <si>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</si>
  <si>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</si>
  <si>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</si>
  <si>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</si>
  <si>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</si>
  <si>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</si>
  <si>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</si>
  <si>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</si>
  <si>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</si>
  <si>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</si>
  <si>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</si>
  <si>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</si>
  <si>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</si>
  <si>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</si>
  <si>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</si>
  <si>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</si>
  <si>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</si>
  <si>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</si>
  <si>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</si>
  <si>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</si>
  <si>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</si>
  <si>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</si>
  <si>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</si>
  <si>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</si>
  <si>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</si>
  <si>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</si>
  <si>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</si>
  <si>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</si>
  <si>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</si>
  <si>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</si>
  <si>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</si>
  <si>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</si>
  <si>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</si>
  <si>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</si>
  <si>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</si>
  <si>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</si>
  <si>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</si>
  <si>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</si>
  <si>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</si>
  <si>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</si>
  <si>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</si>
  <si>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</si>
  <si>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</si>
  <si>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</si>
  <si>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</si>
  <si>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</si>
  <si>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</si>
  <si>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</si>
  <si>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</si>
  <si>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</si>
  <si>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</si>
  <si>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</si>
  <si>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</si>
  <si>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</si>
  <si>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</si>
  <si>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</si>
  <si>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</si>
  <si>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</si>
  <si>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</si>
  <si>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</si>
  <si>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</si>
  <si>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</si>
  <si>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</si>
  <si>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</si>
  <si>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</si>
  <si>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</si>
  <si>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</si>
  <si>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</si>
  <si>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</si>
  <si>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</si>
  <si>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</si>
  <si>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</si>
  <si>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</si>
  <si>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</si>
  <si>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</si>
  <si>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</si>
  <si>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</si>
  <si>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</si>
  <si>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</si>
  <si>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</si>
  <si>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</si>
  <si>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</si>
  <si>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</si>
  <si>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</si>
  <si>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</si>
  <si>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</si>
  <si>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</si>
  <si>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</si>
  <si>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</si>
  <si>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</si>
  <si>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</si>
  <si>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</si>
  <si>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</si>
  <si>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</si>
  <si>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</si>
  <si>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</si>
  <si>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</si>
  <si>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</si>
  <si>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</si>
  <si>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</si>
  <si>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</si>
  <si>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</si>
  <si>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</si>
  <si>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</si>
  <si>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</si>
  <si>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</si>
  <si>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</si>
  <si>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</si>
  <si>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</si>
  <si>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</si>
  <si>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</si>
  <si>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</si>
  <si>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</si>
  <si>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</si>
  <si>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</si>
  <si>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</si>
  <si>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</si>
  <si>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</si>
  <si>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</si>
  <si>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</si>
  <si>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</si>
  <si>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</si>
  <si>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</si>
  <si>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</si>
  <si>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</si>
  <si>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</si>
  <si>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</si>
  <si>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</si>
  <si>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</si>
  <si>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</si>
  <si>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</si>
  <si>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</si>
  <si>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</si>
  <si>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</si>
  <si>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</si>
  <si>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</si>
  <si>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</si>
  <si>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</si>
  <si>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</si>
  <si>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</si>
  <si>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</si>
  <si>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</si>
  <si>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</si>
  <si>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</si>
  <si>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</si>
  <si>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</si>
  <si>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</si>
  <si>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</si>
  <si>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</si>
  <si>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</si>
  <si>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</si>
  <si>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</si>
  <si>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</si>
  <si>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</si>
  <si>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</si>
  <si>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</si>
  <si>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</si>
  <si>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</si>
  <si>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</si>
  <si>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</si>
  <si>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</si>
  <si>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</si>
  <si>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</si>
  <si>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</si>
  <si>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</si>
  <si>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</si>
  <si>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</si>
  <si>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</si>
  <si>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</si>
  <si>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</si>
  <si>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</si>
  <si>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</si>
  <si>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</si>
  <si>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</si>
  <si>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</si>
  <si>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</si>
  <si>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</si>
  <si>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</si>
  <si>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</si>
  <si>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</si>
  <si>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</si>
  <si>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</si>
  <si>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</si>
  <si>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</si>
  <si>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</si>
  <si>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</si>
  <si>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</si>
  <si>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</si>
  <si>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</si>
  <si>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</si>
  <si>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</si>
  <si>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</si>
  <si>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</si>
  <si>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</si>
  <si>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</si>
  <si>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</si>
  <si>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</si>
  <si>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</si>
  <si>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</si>
  <si>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</si>
  <si>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</si>
  <si>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</si>
  <si>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</si>
  <si>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</si>
  <si>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</si>
  <si>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</si>
  <si>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</si>
  <si>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</si>
  <si>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</si>
  <si>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</si>
  <si>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</si>
  <si>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</si>
  <si>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</si>
  <si>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</si>
  <si>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</si>
  <si>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</si>
  <si>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</si>
  <si>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</si>
  <si>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</si>
  <si>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</si>
  <si>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</si>
  <si>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</si>
  <si>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</si>
  <si>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</si>
  <si>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</si>
  <si>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</si>
  <si>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</si>
  <si>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</si>
  <si>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</si>
  <si>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</si>
  <si>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</si>
  <si>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</si>
  <si>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</si>
  <si>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</si>
  <si>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</si>
  <si>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</si>
  <si>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</si>
  <si>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</si>
  <si>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</si>
  <si>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</si>
  <si>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</si>
  <si>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</si>
  <si>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</si>
  <si>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</si>
  <si>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</si>
  <si>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</si>
  <si>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</si>
  <si>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</si>
  <si>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</si>
  <si>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</si>
  <si>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</si>
  <si>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</si>
  <si>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</si>
  <si>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</si>
  <si>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</si>
  <si>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</si>
  <si>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</si>
  <si>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</si>
  <si>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</si>
  <si>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</si>
  <si>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</si>
  <si>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</si>
  <si>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</si>
  <si>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</si>
  <si>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</si>
  <si>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</si>
  <si>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</si>
  <si>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</si>
  <si>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</si>
  <si>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</si>
  <si>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</si>
  <si>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</si>
  <si>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</si>
  <si>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</si>
  <si>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</si>
  <si>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</si>
  <si>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</si>
  <si>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</si>
  <si>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</si>
  <si>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</si>
  <si>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</si>
  <si>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</si>
  <si>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</si>
  <si>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</si>
  <si>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</si>
  <si>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</si>
  <si>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</si>
  <si>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</si>
  <si>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</si>
  <si>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</si>
  <si>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</si>
  <si>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</si>
  <si>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</si>
  <si>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</si>
  <si>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</si>
  <si>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</si>
  <si>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</si>
  <si>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</si>
  <si>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</si>
  <si>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</si>
  <si>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</si>
  <si>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</si>
  <si>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</si>
  <si>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</si>
  <si>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</si>
  <si>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</si>
  <si>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</si>
  <si>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</si>
  <si>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</si>
  <si>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</si>
  <si>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</si>
  <si>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</si>
  <si>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</si>
  <si>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</si>
  <si>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</si>
  <si>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</si>
  <si>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</si>
  <si>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</si>
  <si>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</si>
  <si>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</si>
  <si>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</si>
  <si>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</si>
  <si>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</si>
  <si>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</si>
  <si>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</si>
  <si>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</si>
  <si>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</si>
  <si>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</si>
  <si>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</si>
  <si>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</si>
  <si>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</si>
  <si>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</si>
  <si>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</si>
  <si>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</si>
  <si>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</si>
  <si>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</si>
  <si>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</si>
  <si>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</si>
  <si>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</si>
  <si>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</si>
  <si>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</si>
  <si>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</si>
  <si>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</si>
  <si>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</si>
  <si>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</si>
  <si>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</si>
  <si>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</si>
  <si>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</si>
  <si>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</si>
  <si>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</si>
  <si>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</si>
  <si>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</si>
  <si>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</si>
  <si>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</si>
  <si>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</si>
  <si>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</si>
  <si>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</si>
  <si>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</si>
  <si>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</si>
  <si>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</si>
  <si>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</si>
  <si>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</si>
  <si>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</si>
  <si>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</si>
  <si>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</si>
  <si>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</si>
  <si>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</si>
  <si>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</si>
  <si>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</si>
  <si>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</si>
  <si>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</si>
  <si>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</si>
  <si>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</si>
  <si>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</si>
  <si>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</si>
  <si>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</si>
  <si>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</si>
  <si>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</si>
  <si>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</si>
  <si>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</si>
  <si>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</si>
  <si>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</si>
  <si>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</si>
  <si>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</si>
  <si>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</si>
  <si>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</si>
  <si>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</si>
  <si>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</si>
  <si>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</si>
  <si>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</si>
  <si>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</si>
  <si>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</si>
  <si>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</si>
  <si>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</si>
  <si>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</si>
  <si>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</si>
  <si>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</si>
  <si>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</si>
  <si>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</si>
  <si>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</si>
  <si>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</si>
  <si>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</si>
  <si>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</si>
  <si>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</si>
  <si>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</si>
  <si>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</si>
  <si>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</si>
  <si>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</si>
  <si>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</si>
  <si>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</si>
  <si>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</si>
  <si>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</si>
  <si>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</si>
  <si>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</si>
  <si>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</si>
  <si>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</si>
  <si>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</si>
  <si>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</si>
  <si>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</si>
  <si>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</si>
  <si>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</si>
  <si>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</si>
  <si>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</si>
  <si>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</si>
  <si>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</si>
  <si>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</si>
  <si>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</si>
  <si>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</si>
  <si>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</si>
  <si>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</si>
  <si>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</si>
  <si>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</si>
  <si>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</si>
  <si>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</si>
  <si>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</si>
  <si>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</si>
  <si>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</si>
  <si>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</si>
  <si>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</si>
  <si>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</si>
  <si>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</si>
  <si>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</si>
  <si>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</si>
  <si>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</si>
  <si>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</si>
  <si>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</si>
  <si>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</si>
  <si>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</si>
  <si>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</si>
  <si>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</si>
  <si>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</si>
  <si>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</si>
  <si>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</si>
  <si>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</si>
  <si>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</si>
  <si>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</si>
  <si>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</si>
  <si>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</si>
  <si>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</si>
  <si>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</si>
  <si>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</si>
  <si>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</si>
  <si>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</si>
  <si>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</si>
  <si>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</si>
  <si>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</si>
  <si>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</si>
  <si>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</si>
  <si>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</si>
  <si>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</si>
  <si>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</si>
  <si>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</si>
  <si>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</si>
  <si>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</si>
  <si>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</si>
  <si>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</si>
  <si>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</si>
  <si>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</si>
  <si>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</si>
  <si>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</si>
  <si>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</si>
  <si>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</si>
  <si>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</si>
  <si>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</si>
  <si>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</si>
  <si>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</si>
  <si>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</si>
  <si>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</si>
  <si>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</si>
  <si>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</si>
  <si>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</si>
  <si>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</si>
  <si>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</si>
  <si>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</si>
  <si>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</si>
  <si>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</si>
  <si>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</si>
  <si>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</si>
  <si>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</si>
  <si>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</si>
  <si>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</si>
  <si>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</si>
  <si>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</si>
  <si>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</si>
  <si>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</si>
  <si>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</si>
  <si>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</si>
  <si>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</si>
  <si>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</si>
  <si>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</si>
  <si>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</si>
  <si>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</si>
  <si>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</si>
  <si>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</si>
  <si>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</si>
  <si>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</si>
  <si>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</si>
  <si>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</si>
  <si>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</si>
  <si>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</si>
  <si>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</si>
  <si>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</si>
  <si>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</si>
  <si>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</si>
  <si>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</si>
  <si>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</si>
  <si>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</si>
  <si>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</si>
  <si>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</si>
  <si>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</si>
  <si>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</si>
  <si>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</si>
  <si>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</si>
  <si>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</si>
  <si>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</si>
  <si>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</si>
  <si>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</si>
  <si>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</si>
  <si>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</si>
  <si>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</si>
  <si>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</si>
  <si>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</si>
  <si>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</si>
  <si>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</si>
  <si>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</si>
  <si>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</si>
  <si>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</si>
  <si>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</si>
  <si>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</si>
  <si>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</si>
  <si>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</si>
  <si>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</si>
  <si>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</si>
  <si>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</si>
  <si>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</si>
  <si>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</si>
  <si>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</si>
  <si>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</si>
  <si>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</si>
  <si>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</si>
  <si>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</si>
  <si>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</si>
  <si>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</si>
  <si>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</si>
  <si>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</si>
  <si>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</si>
  <si>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</si>
  <si>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</si>
  <si>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</si>
  <si>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</si>
  <si>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</si>
  <si>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</si>
  <si>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</si>
  <si>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</si>
  <si>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</si>
  <si>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</si>
  <si>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</si>
  <si>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</si>
  <si>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</si>
  <si>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</si>
  <si>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</si>
  <si>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</si>
  <si>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</si>
  <si>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</si>
  <si>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</si>
  <si>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</si>
  <si>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</si>
  <si>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</si>
  <si>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</si>
  <si>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</si>
  <si>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</si>
  <si>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</si>
  <si>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</si>
  <si>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</si>
  <si>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</si>
  <si>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</si>
  <si>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</si>
  <si>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</si>
  <si>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</si>
  <si>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</si>
  <si>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</si>
  <si>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</si>
  <si>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</si>
  <si>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</si>
  <si>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</si>
  <si>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</si>
  <si>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</si>
  <si>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</si>
  <si>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</si>
  <si>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</si>
  <si>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</si>
  <si>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</si>
  <si>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</si>
  <si>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</si>
  <si>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</si>
  <si>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</si>
  <si>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</si>
  <si>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</si>
  <si>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</si>
  <si>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</si>
  <si>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</si>
  <si>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</si>
  <si>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</si>
  <si>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</si>
  <si>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</si>
  <si>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</si>
  <si>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</si>
  <si>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</si>
  <si>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</si>
  <si>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</si>
  <si>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</si>
  <si>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</si>
  <si>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</si>
  <si>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</si>
  <si>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</si>
  <si>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</si>
  <si>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</si>
  <si>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</si>
  <si>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</si>
  <si>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</si>
  <si>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</si>
  <si>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</si>
  <si>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</si>
  <si>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</si>
  <si>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</si>
  <si>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</si>
  <si>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</si>
  <si>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</si>
  <si>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</si>
  <si>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</si>
  <si>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</si>
  <si>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</si>
  <si>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</si>
  <si>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</si>
  <si>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</si>
  <si>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</si>
  <si>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</si>
  <si>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</si>
  <si>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</si>
  <si>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</si>
  <si>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</si>
  <si>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</si>
  <si>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</si>
  <si>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</si>
  <si>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</si>
  <si>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</si>
  <si>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</si>
  <si>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</si>
  <si>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</si>
  <si>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</si>
  <si>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</si>
  <si>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</si>
  <si>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</si>
  <si>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</si>
  <si>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</si>
  <si>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</si>
  <si>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</si>
  <si>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</si>
  <si>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</si>
  <si>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</si>
  <si>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</si>
  <si>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</si>
  <si>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</si>
  <si>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</si>
  <si>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</si>
  <si>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</si>
  <si>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</si>
  <si>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</si>
  <si>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</si>
  <si>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</si>
  <si>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</si>
  <si>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</si>
  <si>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</si>
  <si>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</si>
  <si>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</si>
  <si>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</si>
  <si>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</si>
  <si>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</si>
  <si>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</si>
  <si>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</si>
  <si>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</si>
  <si>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</si>
  <si>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</si>
  <si>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</si>
  <si>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</si>
  <si>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</si>
  <si>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</si>
  <si>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</si>
  <si>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</si>
  <si>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</si>
  <si>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</si>
  <si>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</si>
  <si>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</si>
  <si>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</si>
  <si>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</si>
  <si>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</si>
  <si>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</si>
  <si>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</si>
  <si>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</si>
  <si>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</si>
  <si>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</si>
  <si>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</si>
  <si>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</si>
  <si>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</si>
  <si>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</si>
  <si>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</si>
  <si>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</si>
  <si>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</si>
  <si>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</si>
  <si>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</si>
  <si>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</si>
  <si>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</si>
  <si>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</si>
  <si>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</si>
  <si>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</si>
  <si>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</si>
  <si>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</si>
  <si>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</si>
  <si>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</si>
  <si>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</si>
  <si>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</si>
  <si>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</si>
  <si>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</si>
  <si>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</si>
  <si>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</si>
  <si>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</si>
  <si>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</si>
  <si>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</si>
  <si>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</si>
  <si>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</si>
  <si>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</si>
  <si>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</si>
  <si>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</si>
  <si>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</si>
  <si>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</si>
  <si>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</si>
  <si>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</si>
  <si>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</si>
  <si>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</si>
  <si>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</si>
  <si>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</si>
  <si>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</si>
  <si>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</si>
  <si>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</si>
  <si>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</si>
  <si>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</si>
  <si>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</si>
  <si>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</si>
  <si>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</si>
  <si>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</si>
  <si>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</si>
  <si>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</si>
  <si>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</si>
  <si>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</si>
  <si>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</si>
  <si>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</si>
  <si>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</si>
  <si>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</si>
  <si>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</si>
  <si>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</si>
  <si>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</si>
  <si>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</si>
  <si>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</si>
  <si>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</si>
  <si>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</si>
  <si>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</si>
  <si>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</si>
  <si>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</si>
  <si>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</si>
  <si>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</si>
  <si>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</si>
  <si>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</si>
  <si>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</si>
  <si>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</si>
  <si>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</si>
  <si>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</si>
  <si>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</si>
  <si>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</si>
  <si>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</si>
  <si>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</si>
  <si>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</si>
  <si>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</si>
  <si>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</si>
  <si>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</si>
  <si>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</si>
  <si>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</si>
  <si>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</si>
  <si>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</si>
  <si>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</si>
  <si>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</si>
  <si>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</si>
  <si>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</si>
  <si>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</si>
  <si>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</si>
  <si>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</si>
  <si>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</si>
  <si>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</si>
  <si>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</si>
  <si>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</si>
  <si>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</si>
  <si>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</si>
  <si>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</si>
  <si>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</si>
  <si>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</si>
  <si>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</si>
  <si>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</si>
  <si>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</si>
  <si>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</si>
  <si>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</si>
  <si>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</si>
  <si>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</si>
  <si>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</si>
  <si>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</si>
  <si>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</si>
  <si>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</si>
  <si>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</si>
  <si>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</si>
  <si>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</si>
  <si>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</si>
  <si>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</si>
  <si>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</si>
  <si>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</si>
  <si>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</si>
  <si>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</si>
  <si>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</si>
  <si>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</si>
  <si>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</si>
  <si>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</si>
  <si>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</si>
  <si>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</si>
  <si>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</si>
  <si>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</si>
  <si>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</si>
  <si>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</si>
  <si>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</si>
  <si>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</si>
  <si>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</si>
  <si>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</si>
  <si>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</si>
  <si>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</si>
  <si>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</si>
  <si>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</si>
  <si>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</si>
  <si>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</si>
  <si>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</si>
  <si>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</si>
  <si>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</si>
  <si>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</si>
  <si>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</si>
  <si>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</si>
  <si>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</si>
  <si>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</si>
  <si>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</si>
  <si>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</si>
  <si>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</si>
  <si>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</si>
  <si>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</si>
  <si>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</si>
  <si>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</si>
  <si>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</si>
  <si>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</si>
  <si>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</si>
  <si>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</si>
  <si>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</si>
  <si>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</si>
  <si>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</si>
  <si>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</si>
  <si>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</si>
  <si>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</si>
  <si>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</si>
  <si>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</si>
  <si>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</si>
  <si>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</si>
  <si>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</si>
  <si>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</si>
  <si>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</si>
  <si>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</si>
  <si>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</si>
  <si>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</si>
  <si>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</si>
  <si>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</si>
  <si>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</si>
  <si>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</si>
  <si>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</si>
  <si>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</si>
  <si>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</si>
  <si>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</si>
  <si>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</si>
  <si>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</si>
  <si>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</si>
  <si>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</si>
  <si>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</si>
  <si>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</si>
  <si>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</si>
  <si>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</si>
  <si>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</si>
  <si>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</si>
  <si>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</si>
  <si>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</si>
  <si>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</si>
  <si>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</si>
  <si>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</si>
  <si>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</si>
  <si>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</si>
  <si>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</si>
  <si>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</si>
  <si>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</si>
  <si>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</si>
  <si>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</si>
  <si>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</si>
  <si>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</si>
  <si>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</si>
  <si>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</si>
  <si>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</si>
  <si>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</si>
  <si>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</si>
  <si>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</si>
  <si>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</si>
  <si>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</si>
  <si>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</si>
  <si>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</si>
  <si>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</si>
  <si>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</si>
  <si>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</si>
  <si>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</si>
  <si>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</si>
  <si>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</si>
  <si>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</si>
  <si>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</si>
  <si>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</si>
  <si>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</si>
  <si>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</si>
  <si>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</si>
  <si>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</si>
  <si>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</si>
  <si>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</si>
  <si>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</si>
  <si>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</si>
  <si>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</si>
  <si>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</si>
  <si>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</si>
  <si>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</si>
  <si>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</si>
  <si>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</si>
  <si>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</si>
  <si>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</si>
  <si>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</si>
  <si>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</si>
  <si>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</si>
  <si>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</si>
  <si>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</si>
  <si>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</si>
  <si>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</si>
  <si>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</si>
  <si>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</si>
  <si>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</si>
  <si>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</si>
  <si>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</si>
  <si>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</si>
  <si>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</si>
  <si>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</si>
  <si>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</si>
  <si>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</si>
  <si>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</si>
  <si>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</si>
  <si>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</si>
  <si>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</si>
  <si>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</si>
  <si>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</si>
  <si>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</si>
  <si>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</si>
  <si>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</si>
  <si>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</si>
  <si>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</si>
  <si>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</si>
  <si>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</si>
  <si>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</si>
  <si>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</si>
  <si>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</si>
  <si>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</si>
  <si>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</si>
  <si>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</si>
  <si>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</si>
  <si>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</si>
  <si>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</si>
  <si>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</si>
  <si>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</si>
  <si>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</si>
  <si>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</si>
  <si>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</si>
  <si>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</si>
  <si>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</si>
  <si>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</si>
  <si>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</si>
  <si>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</si>
  <si>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</si>
  <si>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</si>
  <si>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</si>
  <si>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</si>
  <si>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</si>
  <si>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</si>
  <si>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</si>
  <si>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</si>
  <si>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</si>
  <si>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</si>
  <si>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</si>
  <si>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</si>
  <si>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</si>
  <si>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</si>
  <si>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</si>
  <si>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</si>
  <si>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</si>
  <si>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</si>
  <si>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</si>
  <si>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</si>
  <si>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</si>
  <si>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</si>
  <si>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</si>
  <si>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</si>
  <si>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</si>
  <si>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</si>
  <si>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</si>
  <si>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</si>
  <si>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</si>
  <si>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</si>
  <si>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</si>
  <si>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</si>
  <si>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</si>
  <si>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</si>
  <si>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</si>
  <si>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</si>
  <si>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</si>
  <si>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</si>
  <si>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</si>
  <si>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</si>
  <si>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</si>
  <si>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</si>
  <si>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</si>
  <si>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</si>
  <si>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</si>
  <si>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</si>
  <si>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</si>
  <si>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</si>
  <si>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</si>
  <si>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</si>
  <si>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</si>
  <si>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</si>
  <si>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</si>
  <si>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</si>
  <si>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</si>
  <si>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</si>
  <si>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</si>
  <si>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</si>
  <si>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</si>
  <si>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</si>
  <si>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</si>
  <si>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</si>
  <si>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</si>
  <si>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</si>
  <si>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</si>
  <si>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</si>
  <si>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</si>
  <si>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</si>
  <si>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</si>
  <si>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</si>
  <si>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</si>
  <si>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</si>
  <si>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</si>
  <si>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</si>
  <si>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</si>
  <si>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</si>
  <si>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</si>
  <si>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</si>
  <si>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</si>
  <si>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</si>
  <si>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</si>
  <si>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</si>
  <si>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</si>
  <si>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</si>
  <si>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</si>
  <si>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</si>
  <si>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</si>
  <si>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</si>
  <si>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</si>
  <si>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</si>
  <si>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</si>
  <si>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</si>
  <si>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</si>
  <si>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</si>
  <si>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</si>
  <si>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</si>
  <si>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</si>
  <si>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</si>
  <si>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</si>
  <si>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</si>
  <si>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</si>
  <si>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</si>
  <si>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</si>
  <si>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</si>
  <si>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</si>
  <si>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</si>
  <si>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</si>
  <si>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</si>
  <si>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</si>
  <si>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</si>
  <si>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</si>
  <si>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</si>
  <si>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</si>
  <si>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</si>
  <si>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</si>
  <si>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</si>
  <si>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</si>
  <si>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</si>
  <si>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</si>
  <si>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</si>
  <si>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</si>
  <si>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</si>
  <si>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</si>
  <si>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</si>
  <si>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</si>
  <si>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</si>
  <si>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</si>
  <si>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</si>
  <si>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</si>
  <si>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</si>
  <si>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</si>
  <si>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</si>
  <si>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</si>
  <si>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</si>
  <si>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</si>
  <si>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</si>
  <si>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</si>
  <si>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</si>
  <si>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</si>
  <si>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</si>
  <si>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</si>
  <si>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</si>
  <si>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</si>
  <si>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</si>
  <si>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</si>
  <si>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</si>
  <si>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</si>
  <si>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</si>
  <si>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</si>
  <si>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</si>
  <si>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</si>
  <si>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</si>
  <si>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</si>
  <si>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</si>
  <si>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</si>
  <si>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</si>
  <si>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</si>
  <si>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</si>
  <si>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</si>
  <si>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</si>
  <si>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</si>
  <si>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</si>
  <si>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</si>
  <si>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</si>
  <si>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</si>
  <si>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</si>
  <si>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</si>
  <si>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</si>
  <si>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</si>
  <si>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</si>
  <si>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</si>
  <si>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</si>
  <si>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</si>
  <si>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</si>
  <si>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</si>
  <si>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</si>
  <si>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</si>
  <si>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</si>
  <si>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</si>
  <si>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</si>
  <si>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</si>
  <si>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</si>
  <si>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</si>
  <si>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</si>
  <si>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</si>
  <si>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</si>
  <si>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</si>
  <si>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</si>
  <si>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</si>
  <si>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</si>
  <si>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</si>
  <si>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</si>
  <si>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</si>
  <si>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</si>
  <si>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</si>
  <si>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</si>
  <si>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</si>
  <si>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</si>
  <si>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</si>
  <si>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</si>
  <si>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</si>
  <si>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</si>
  <si>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</si>
  <si>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</si>
  <si>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</si>
  <si>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</si>
  <si>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</si>
  <si>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</si>
  <si>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</si>
  <si>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</si>
  <si>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</si>
  <si>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</si>
  <si>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</si>
  <si>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</si>
  <si>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</si>
  <si>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</si>
  <si>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</si>
  <si>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</si>
  <si>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</si>
  <si>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</si>
  <si>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</si>
  <si>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</si>
  <si>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</si>
  <si>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</si>
  <si>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</si>
  <si>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</si>
  <si>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</si>
  <si>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</si>
  <si>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</si>
  <si>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</si>
  <si>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</si>
  <si>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</si>
  <si>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</si>
  <si>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</si>
  <si>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</si>
  <si>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</si>
  <si>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</si>
  <si>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</si>
  <si>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</si>
  <si>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</si>
  <si>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</si>
  <si>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</si>
  <si>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</si>
  <si>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</si>
  <si>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</si>
  <si>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</si>
  <si>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</si>
  <si>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</si>
  <si>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</si>
  <si>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</si>
  <si>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</si>
  <si>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</si>
  <si>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</si>
  <si>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</si>
  <si>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</si>
  <si>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</si>
  <si>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</si>
  <si>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</si>
  <si>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</si>
  <si>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</si>
  <si>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</si>
  <si>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</si>
  <si>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</si>
  <si>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</si>
  <si>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</si>
  <si>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</si>
  <si>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</si>
  <si>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</si>
  <si>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</si>
  <si>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</si>
  <si>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</si>
  <si>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</si>
  <si>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</si>
  <si>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</si>
  <si>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</si>
  <si>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</si>
  <si>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</si>
  <si>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</si>
  <si>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</si>
  <si>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</si>
  <si>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</si>
  <si>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</si>
  <si>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</si>
  <si>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</si>
  <si>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</si>
  <si>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</si>
  <si>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</si>
  <si>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</si>
  <si>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</si>
  <si>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</si>
  <si>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</si>
  <si>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</si>
  <si>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</si>
  <si>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</si>
  <si>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</si>
  <si>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</si>
  <si>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</si>
  <si>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</si>
  <si>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</si>
  <si>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</si>
  <si>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</si>
  <si>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</si>
  <si>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</si>
  <si>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</si>
  <si>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</si>
  <si>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</si>
  <si>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</si>
  <si>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</si>
  <si>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</si>
  <si>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</si>
  <si>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</si>
  <si>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</si>
  <si>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</si>
  <si>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</si>
  <si>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</si>
  <si>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</si>
  <si>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</si>
  <si>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</si>
  <si>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</si>
  <si>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</si>
  <si>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</si>
  <si>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</si>
  <si>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</si>
  <si>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</si>
  <si>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</si>
  <si>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</si>
  <si>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</si>
  <si>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</si>
  <si>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</si>
  <si>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</si>
  <si>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</si>
  <si>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</si>
  <si>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</si>
  <si>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</si>
  <si>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</si>
  <si>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</si>
  <si>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</si>
  <si>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</si>
  <si>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</si>
  <si>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</si>
  <si>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</si>
  <si>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</si>
  <si>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</si>
  <si>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</si>
  <si>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</si>
  <si>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</si>
  <si>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</si>
  <si>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</si>
  <si>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</si>
  <si>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</si>
  <si>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</si>
  <si>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</si>
  <si>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</si>
  <si>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</si>
  <si>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</si>
  <si>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</si>
  <si>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</si>
  <si>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</si>
  <si>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</si>
  <si>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</si>
  <si>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</si>
  <si>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</si>
  <si>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</si>
  <si>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</si>
  <si>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</si>
  <si>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</si>
  <si>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</si>
  <si>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</si>
  <si>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</si>
  <si>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</si>
  <si>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</si>
  <si>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</si>
  <si>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</si>
  <si>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</si>
  <si>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</si>
  <si>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</si>
  <si>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</si>
  <si>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</si>
  <si>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</si>
  <si>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</si>
  <si>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</si>
  <si>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</si>
  <si>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</si>
  <si>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</si>
  <si>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</si>
  <si>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</si>
  <si>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</si>
  <si>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</si>
  <si>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</si>
  <si>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</si>
  <si>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</si>
  <si>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</si>
  <si>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</si>
  <si>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</si>
  <si>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</si>
  <si>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</si>
  <si>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</si>
  <si>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</si>
  <si>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</si>
  <si>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</si>
  <si>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</si>
  <si>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</si>
  <si>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</si>
  <si>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</si>
  <si>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</si>
  <si>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</si>
  <si>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</si>
  <si>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</si>
  <si>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</si>
  <si>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</si>
  <si>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</si>
  <si>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</si>
  <si>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</si>
  <si>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</si>
  <si>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</si>
  <si>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</si>
  <si>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</si>
  <si>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</si>
  <si>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</si>
  <si>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</si>
  <si>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</si>
  <si>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</si>
  <si>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</si>
  <si>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</si>
  <si>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</si>
  <si>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</si>
  <si>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</si>
  <si>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</si>
  <si>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</si>
  <si>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</si>
  <si>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</si>
  <si>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</si>
  <si>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</si>
  <si>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</si>
  <si>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</si>
  <si>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</si>
  <si>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</si>
  <si>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</si>
  <si>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</si>
  <si>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</si>
  <si>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</si>
  <si>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</si>
  <si>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</si>
  <si>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</si>
  <si>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</si>
  <si>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</si>
  <si>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</si>
  <si>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</si>
  <si>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</si>
  <si>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</si>
  <si>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</si>
  <si>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</si>
  <si>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</si>
  <si>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</si>
  <si>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</si>
  <si>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</si>
  <si>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</si>
  <si>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</si>
  <si>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</si>
  <si>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</si>
  <si>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</si>
  <si>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</si>
  <si>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</si>
  <si>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</si>
  <si>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</si>
  <si>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</si>
  <si>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</si>
  <si>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</si>
  <si>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</si>
  <si>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</si>
  <si>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</si>
  <si>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</si>
  <si>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</si>
  <si>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</si>
  <si>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</si>
  <si>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</si>
  <si>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</si>
  <si>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</si>
  <si>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</si>
  <si>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</si>
  <si>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</si>
  <si>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</si>
  <si>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</si>
  <si>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</si>
  <si>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</si>
  <si>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</si>
  <si>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</si>
  <si>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</si>
  <si>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</si>
  <si>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</si>
  <si>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</si>
  <si>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</si>
  <si>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</si>
  <si>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</si>
  <si>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</si>
  <si>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</si>
  <si>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</si>
  <si>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</si>
  <si>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</si>
  <si>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</si>
  <si>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</si>
  <si>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</si>
  <si>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</si>
  <si>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</si>
  <si>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</si>
  <si>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</si>
  <si>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</si>
  <si>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</si>
  <si>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</si>
  <si>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</si>
  <si>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</si>
  <si>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</si>
  <si>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</si>
  <si>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</si>
  <si>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</si>
  <si>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</si>
  <si>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</si>
  <si>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</si>
  <si>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</si>
  <si>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</si>
  <si>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</si>
  <si>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</si>
  <si>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</si>
  <si>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</si>
  <si>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</si>
  <si>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</si>
  <si>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</si>
  <si>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</si>
  <si>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</si>
  <si>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</si>
  <si>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</si>
  <si>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</si>
  <si>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</si>
  <si>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</si>
  <si>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</si>
  <si>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</si>
  <si>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</si>
  <si>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</si>
  <si>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</si>
  <si>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</si>
  <si>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</si>
  <si>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</si>
  <si>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</si>
  <si>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</si>
  <si>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</si>
  <si>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</si>
  <si>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</si>
  <si>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</si>
  <si>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</si>
  <si>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</si>
  <si>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</si>
  <si>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</si>
  <si>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</si>
  <si>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</si>
  <si>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</si>
  <si>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</si>
  <si>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</si>
  <si>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</si>
  <si>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</si>
  <si>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</si>
  <si>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</si>
  <si>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</si>
  <si>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</si>
  <si>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</si>
  <si>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</si>
  <si>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</si>
  <si>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</si>
  <si>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</si>
  <si>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</si>
  <si>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</si>
  <si>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</si>
  <si>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</si>
  <si>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</si>
  <si>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</si>
  <si>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</si>
  <si>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</si>
  <si>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</si>
  <si>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</si>
  <si>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</si>
  <si>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</si>
  <si>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</si>
  <si>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</si>
  <si>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</si>
  <si>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</si>
  <si>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</si>
  <si>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</si>
  <si>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</si>
  <si>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</si>
  <si>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</si>
  <si>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</si>
  <si>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</si>
  <si>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</si>
  <si>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</si>
  <si>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</si>
  <si>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</si>
  <si>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</si>
  <si>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</si>
  <si>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</si>
  <si>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</si>
  <si>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</si>
  <si>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</si>
  <si>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</si>
  <si>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</si>
  <si>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</si>
  <si>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</si>
  <si>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</si>
  <si>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</si>
  <si>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</si>
  <si>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</si>
  <si>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</si>
  <si>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</si>
  <si>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</si>
  <si>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</si>
  <si>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</si>
  <si>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</si>
  <si>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</si>
  <si>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</si>
  <si>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</si>
  <si>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</si>
  <si>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</si>
  <si>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</si>
  <si>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</si>
  <si>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</si>
  <si>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</si>
  <si>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</si>
  <si>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</si>
  <si>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</si>
  <si>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</si>
  <si>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</si>
  <si>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</si>
  <si>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</si>
  <si>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</si>
  <si>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</si>
  <si>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</si>
  <si>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</si>
  <si>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</si>
  <si>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</si>
  <si>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</si>
  <si>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</si>
  <si>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</si>
  <si>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</si>
  <si>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</si>
  <si>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</si>
  <si>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</si>
  <si>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</si>
  <si>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</si>
  <si>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</si>
  <si>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</si>
  <si>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</si>
  <si>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</si>
  <si>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</si>
  <si>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</si>
  <si>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</si>
  <si>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</si>
  <si>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</si>
  <si>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</si>
  <si>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</si>
  <si>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</si>
  <si>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</si>
  <si>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</si>
  <si>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</si>
  <si>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</si>
  <si>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</si>
  <si>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</si>
  <si>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</si>
  <si>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</si>
  <si>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</si>
  <si>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</si>
  <si>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</si>
  <si>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</si>
  <si>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</si>
  <si>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</si>
  <si>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</si>
  <si>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</si>
  <si>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</si>
  <si>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</si>
  <si>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</si>
  <si>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</si>
  <si>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</si>
  <si>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</si>
  <si>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</si>
  <si>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</si>
  <si>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</si>
  <si>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</si>
  <si>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</si>
  <si>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</si>
  <si>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</si>
  <si>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</si>
  <si>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</si>
  <si>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</si>
  <si>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</si>
  <si>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</si>
  <si>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</si>
  <si>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</si>
  <si>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</si>
  <si>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</si>
  <si>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</si>
  <si>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</si>
  <si>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</si>
  <si>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</si>
  <si>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</si>
  <si>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</si>
  <si>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</si>
  <si>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</si>
  <si>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</si>
  <si>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</si>
  <si>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</si>
  <si>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</si>
  <si>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</si>
  <si>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</si>
  <si>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</si>
  <si>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</si>
  <si>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</si>
  <si>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</si>
  <si>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</si>
  <si>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</si>
  <si>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</si>
  <si>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</si>
  <si>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</si>
  <si>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</si>
  <si>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</si>
  <si>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</si>
  <si>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</si>
  <si>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</si>
  <si>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</si>
  <si>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</si>
  <si>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</si>
  <si>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</si>
  <si>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</si>
  <si>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</si>
  <si>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</si>
  <si>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</si>
  <si>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</si>
  <si>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</si>
  <si>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</si>
  <si>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</si>
  <si>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</si>
  <si>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</si>
  <si>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</si>
  <si>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</si>
  <si>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</si>
  <si>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</si>
  <si>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</si>
  <si>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</si>
  <si>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</si>
  <si>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</si>
  <si>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</si>
  <si>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</si>
  <si>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</si>
  <si>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</si>
  <si>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</si>
  <si>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</si>
  <si>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</si>
  <si>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</si>
  <si>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</si>
  <si>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</si>
  <si>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</si>
  <si>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</si>
  <si>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</si>
  <si>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</si>
  <si>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</si>
  <si>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</si>
  <si>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</si>
  <si>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</si>
  <si>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</si>
  <si>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</si>
  <si>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</si>
  <si>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</si>
  <si>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</si>
  <si>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</si>
  <si>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</si>
  <si>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</si>
  <si>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</si>
  <si>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</si>
  <si>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</si>
  <si>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</si>
  <si>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</si>
  <si>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</si>
  <si>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</si>
  <si>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</si>
  <si>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</si>
  <si>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</si>
  <si>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</si>
  <si>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</si>
  <si>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</si>
  <si>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</si>
  <si>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</si>
  <si>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</si>
  <si>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</si>
  <si>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</si>
  <si>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</si>
  <si>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</si>
  <si>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</si>
  <si>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</si>
  <si>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</si>
  <si>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</si>
  <si>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</si>
  <si>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</si>
  <si>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</si>
  <si>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</si>
  <si>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</si>
  <si>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</si>
  <si>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</si>
  <si>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</si>
  <si>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</si>
  <si>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</si>
  <si>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</si>
  <si>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</si>
  <si>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</si>
  <si>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</si>
  <si>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</si>
  <si>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</si>
  <si>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</si>
  <si>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</si>
  <si>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</si>
  <si>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</si>
  <si>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</si>
  <si>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</si>
  <si>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</si>
  <si>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</si>
  <si>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</si>
  <si>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</si>
  <si>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</si>
  <si>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</si>
  <si>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</si>
  <si>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</si>
  <si>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</si>
  <si>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</si>
  <si>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</si>
  <si>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</si>
  <si>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</si>
  <si>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</si>
  <si>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</si>
  <si>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</si>
  <si>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</si>
  <si>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</si>
  <si>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</si>
  <si>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</si>
  <si>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</si>
  <si>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</si>
  <si>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</si>
  <si>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</si>
  <si>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</si>
  <si>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</si>
  <si>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</si>
  <si>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</si>
  <si>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</si>
  <si>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</si>
  <si>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</si>
  <si>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</si>
  <si>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</si>
  <si>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</si>
  <si>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</si>
  <si>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</si>
  <si>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</si>
  <si>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</si>
  <si>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</si>
  <si>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</si>
  <si>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</si>
  <si>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</si>
  <si>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</si>
  <si>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</si>
  <si>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</si>
  <si>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</si>
  <si>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</si>
  <si>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</si>
  <si>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</si>
  <si>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</si>
  <si>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</si>
  <si>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</si>
  <si>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</si>
  <si>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</si>
  <si>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</si>
  <si>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</si>
  <si>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</si>
  <si>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</si>
  <si>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</si>
  <si>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</si>
  <si>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</si>
  <si>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</si>
  <si>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</si>
  <si>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</si>
  <si>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</si>
  <si>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</si>
  <si>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</si>
  <si>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</si>
  <si>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</si>
  <si>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</si>
  <si>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</si>
  <si>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</si>
  <si>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</si>
  <si>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</si>
  <si>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</si>
  <si>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</si>
  <si>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</si>
  <si>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</si>
  <si>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</si>
  <si>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</si>
  <si>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</si>
  <si>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</si>
  <si>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</si>
  <si>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</si>
  <si>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</si>
  <si>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</si>
  <si>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</si>
  <si>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</si>
  <si>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</si>
  <si>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</si>
  <si>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</si>
  <si>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</si>
  <si>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</si>
  <si>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</si>
  <si>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</si>
  <si>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</si>
  <si>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</si>
  <si>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</si>
  <si>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</si>
  <si>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</si>
  <si>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</si>
  <si>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</si>
  <si>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</si>
  <si>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</si>
  <si>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</si>
  <si>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</si>
  <si>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</si>
  <si>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</si>
  <si>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</si>
  <si>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</si>
  <si>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</si>
  <si>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</si>
  <si>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</si>
  <si>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</si>
  <si>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</si>
  <si>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</si>
  <si>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</si>
  <si>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</si>
  <si>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</si>
  <si>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</si>
  <si>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</si>
  <si>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</si>
  <si>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</si>
  <si>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</si>
  <si>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</si>
  <si>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</si>
  <si>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</si>
  <si>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</si>
  <si>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</si>
  <si>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</si>
  <si>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</si>
  <si>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</si>
  <si>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</si>
  <si>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</si>
  <si>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</si>
  <si>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</si>
  <si>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</si>
  <si>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</si>
  <si>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</si>
  <si>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</si>
  <si>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</si>
  <si>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</si>
  <si>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</si>
  <si>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</si>
  <si>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</si>
  <si>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</si>
  <si>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</si>
  <si>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</si>
  <si>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</si>
  <si>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</si>
  <si>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</si>
  <si>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</si>
  <si>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</si>
  <si>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</si>
  <si>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</si>
  <si>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</si>
  <si>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</si>
  <si>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</si>
  <si>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</si>
  <si>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</si>
  <si>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</si>
  <si>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</si>
  <si>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</si>
  <si>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</si>
  <si>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</si>
  <si>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</si>
  <si>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</si>
  <si>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</si>
  <si>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</si>
  <si>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</si>
  <si>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</si>
  <si>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</si>
  <si>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</si>
  <si>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</si>
  <si>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</si>
  <si>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</si>
  <si>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</si>
  <si>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</si>
  <si>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</si>
  <si>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</si>
  <si>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</si>
  <si>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</si>
  <si>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</si>
  <si>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</si>
  <si>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</si>
  <si>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</si>
  <si>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</si>
  <si>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</si>
  <si>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</si>
  <si>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</si>
  <si>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</si>
  <si>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</si>
  <si>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</si>
  <si>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</si>
  <si>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</si>
  <si>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</si>
  <si>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</si>
  <si>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</si>
  <si>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</si>
  <si>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</si>
  <si>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</si>
  <si>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</si>
  <si>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</si>
  <si>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</si>
  <si>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</si>
  <si>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</si>
  <si>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</si>
  <si>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</si>
  <si>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</si>
  <si>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</si>
  <si>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</si>
  <si>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</si>
  <si>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</si>
  <si>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</si>
  <si>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</si>
  <si>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</si>
  <si>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</si>
  <si>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</si>
  <si>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</si>
  <si>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</si>
  <si>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</si>
  <si>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</si>
  <si>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</si>
  <si>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</si>
  <si>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</si>
  <si>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</si>
  <si>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</si>
  <si>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</si>
  <si>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</si>
  <si>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</si>
  <si>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</si>
  <si>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</si>
  <si>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</si>
  <si>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</si>
  <si>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</si>
  <si>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</si>
  <si>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</si>
  <si>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</si>
  <si>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</si>
  <si>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</si>
  <si>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</si>
  <si>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</si>
  <si>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</si>
  <si>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</si>
  <si>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</si>
  <si>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</si>
  <si>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</si>
  <si>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</si>
  <si>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</si>
  <si>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</si>
  <si>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</si>
  <si>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</si>
  <si>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</si>
  <si>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</si>
  <si>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</si>
  <si>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</si>
  <si>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</si>
  <si>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</si>
  <si>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</si>
  <si>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</si>
  <si>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</si>
  <si>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</si>
  <si>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</si>
  <si>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</si>
  <si>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</si>
  <si>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</si>
  <si>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</si>
  <si>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</si>
  <si>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</si>
  <si>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</si>
  <si>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</si>
  <si>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</si>
  <si>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</si>
  <si>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</si>
  <si>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</si>
  <si>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</si>
  <si>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</si>
  <si>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</si>
  <si>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</si>
  <si>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</si>
  <si>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</si>
  <si>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</si>
  <si>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</si>
  <si>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</si>
  <si>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</si>
  <si>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</si>
  <si>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</si>
  <si>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</si>
  <si>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</si>
  <si>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</si>
  <si>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</si>
  <si>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</si>
  <si>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</si>
  <si>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</si>
  <si>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</si>
  <si>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</si>
  <si>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</si>
  <si>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</si>
  <si>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</si>
  <si>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</si>
  <si>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</si>
  <si>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</si>
  <si>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</si>
  <si>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</si>
  <si>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</si>
  <si>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</si>
  <si>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</si>
  <si>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</si>
  <si>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</si>
  <si>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</si>
  <si>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</si>
  <si>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</si>
  <si>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</si>
  <si>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</si>
  <si>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</si>
  <si>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</si>
  <si>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</si>
  <si>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</si>
  <si>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</si>
  <si>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</si>
  <si>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</si>
  <si>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</si>
  <si>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</si>
  <si>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</si>
  <si>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</si>
  <si>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</si>
  <si>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</si>
  <si>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</si>
  <si>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</si>
  <si>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</si>
  <si>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</si>
  <si>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</si>
  <si>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</si>
  <si>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</si>
  <si>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</si>
  <si>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</si>
  <si>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</si>
  <si>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</si>
  <si>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</si>
  <si>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</si>
  <si>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</si>
  <si>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</si>
  <si>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</si>
  <si>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</si>
  <si>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</si>
  <si>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</si>
  <si>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</si>
  <si>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</si>
  <si>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</si>
  <si>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</si>
  <si>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</si>
  <si>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</si>
  <si>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</si>
  <si>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</si>
  <si>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</si>
  <si>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</si>
  <si>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</si>
  <si>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</si>
  <si>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</si>
  <si>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</si>
  <si>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</si>
  <si>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</si>
  <si>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</si>
  <si>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</si>
  <si>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</si>
  <si>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</si>
  <si>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</si>
  <si>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</si>
  <si>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</si>
  <si>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</si>
  <si>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</si>
  <si>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</si>
  <si>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</si>
  <si>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</si>
  <si>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</si>
  <si>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</si>
  <si>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</si>
  <si>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</si>
  <si>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</si>
  <si>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</si>
  <si>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</si>
  <si>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</si>
  <si>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</si>
  <si>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</si>
  <si>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</si>
  <si>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</si>
  <si>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</si>
  <si>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</si>
  <si>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</si>
  <si>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</si>
  <si>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</si>
  <si>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</si>
  <si>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</si>
  <si>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</si>
  <si>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</si>
  <si>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</si>
  <si>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</si>
  <si>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</si>
  <si>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</si>
  <si>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</si>
  <si>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</si>
  <si>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</si>
  <si>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</si>
  <si>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</si>
  <si>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</si>
  <si>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</si>
  <si>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</si>
  <si>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</si>
  <si>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</si>
  <si>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</si>
  <si>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</si>
  <si>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</si>
  <si>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</si>
  <si>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</si>
  <si>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</si>
  <si>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</si>
  <si>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</si>
  <si>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</si>
  <si>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</si>
  <si>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</si>
  <si>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</si>
  <si>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</si>
  <si>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</si>
  <si>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</si>
  <si>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</si>
  <si>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</si>
  <si>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</si>
  <si>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</si>
  <si>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</si>
  <si>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</si>
  <si>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</si>
  <si>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</si>
  <si>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</si>
  <si>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</si>
  <si>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</si>
  <si>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</si>
  <si>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</si>
  <si>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</si>
  <si>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</si>
  <si>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</si>
  <si>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</si>
  <si>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</si>
  <si>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</si>
  <si>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</si>
  <si>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</si>
  <si>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</si>
  <si>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</si>
  <si>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</si>
  <si>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</si>
  <si>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</si>
  <si>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</si>
  <si>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</si>
  <si>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</si>
  <si>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</si>
  <si>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</si>
  <si>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</si>
  <si>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</si>
  <si>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</si>
  <si>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</si>
  <si>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</si>
  <si>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</si>
  <si>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</si>
  <si>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</si>
  <si>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</si>
  <si>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</si>
  <si>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</si>
  <si>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</si>
  <si>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</si>
  <si>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</si>
  <si>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</si>
  <si>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</si>
  <si>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</si>
  <si>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</si>
  <si>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</si>
  <si>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</si>
  <si>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</si>
  <si>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</si>
  <si>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</si>
  <si>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</si>
  <si>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</si>
  <si>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</si>
  <si>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</si>
  <si>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</si>
  <si>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</si>
  <si>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</si>
  <si>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</si>
  <si>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</si>
  <si>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</si>
  <si>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</si>
  <si>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</si>
  <si>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</si>
  <si>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</si>
  <si>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</si>
  <si>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</si>
  <si>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</si>
  <si>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</si>
  <si>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</si>
  <si>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</si>
  <si>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</si>
  <si>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</si>
  <si>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</si>
  <si>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</si>
  <si>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</si>
  <si>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</si>
  <si>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</si>
  <si>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</si>
  <si>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</si>
  <si>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</si>
  <si>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</si>
  <si>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</si>
  <si>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</si>
  <si>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</si>
  <si>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</si>
  <si>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</si>
  <si>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</si>
  <si>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</si>
  <si>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</si>
  <si>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</si>
  <si>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</si>
  <si>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</si>
  <si>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</si>
  <si>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</si>
  <si>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</si>
  <si>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</si>
  <si>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</si>
  <si>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</si>
  <si>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</si>
  <si>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</si>
  <si>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</si>
  <si>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</si>
  <si>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</si>
  <si>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</si>
  <si>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</si>
  <si>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</si>
  <si>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</si>
  <si>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</si>
  <si>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</si>
  <si>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</si>
  <si>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</si>
  <si>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</si>
  <si>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</si>
  <si>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</si>
  <si>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</si>
  <si>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</si>
  <si>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</si>
  <si>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</si>
  <si>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</si>
  <si>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</si>
  <si>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</si>
  <si>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</si>
  <si>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</si>
  <si>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</si>
  <si>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</si>
  <si>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</si>
  <si>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</si>
  <si>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</si>
  <si>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</si>
  <si>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</si>
  <si>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</si>
  <si>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</si>
  <si>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</si>
  <si>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</si>
  <si>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</si>
  <si>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</si>
  <si>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</si>
  <si>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</si>
  <si>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</si>
  <si>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</si>
  <si>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</si>
  <si>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</si>
  <si>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</si>
  <si>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</si>
  <si>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</si>
  <si>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</si>
  <si>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</si>
  <si>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</si>
  <si>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</si>
  <si>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</si>
  <si>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</si>
  <si>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</si>
  <si>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</si>
  <si>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</si>
  <si>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</si>
  <si>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</si>
  <si>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</si>
  <si>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</si>
  <si>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</si>
  <si>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</si>
  <si>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</si>
  <si>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</si>
  <si>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</si>
  <si>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</si>
  <si>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</si>
  <si>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</si>
  <si>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</si>
  <si>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</si>
  <si>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</si>
  <si>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</si>
  <si>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</si>
  <si>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</si>
  <si>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</si>
  <si>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</si>
  <si>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</si>
  <si>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</si>
  <si>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</si>
  <si>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</si>
  <si>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</si>
  <si>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</si>
  <si>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</si>
  <si>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</si>
  <si>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</si>
  <si>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</si>
  <si>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</si>
  <si>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</si>
  <si>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</si>
  <si>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</si>
  <si>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</si>
  <si>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</si>
  <si>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</si>
  <si>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</si>
  <si>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</si>
  <si>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</si>
  <si>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</si>
  <si>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</si>
  <si>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</si>
  <si>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</si>
  <si>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</si>
  <si>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</si>
  <si>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</si>
  <si>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</si>
  <si>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</si>
  <si>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</si>
  <si>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</si>
  <si>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</si>
  <si>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</si>
  <si>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</si>
  <si>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</si>
  <si>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</si>
  <si>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</si>
  <si>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</si>
  <si>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</si>
  <si>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</si>
  <si>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</si>
  <si>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</si>
  <si>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</si>
  <si>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</si>
  <si>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</si>
  <si>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</si>
  <si>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</si>
  <si>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</si>
  <si>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</si>
  <si>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</si>
  <si>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</si>
  <si>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</si>
  <si>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</si>
  <si>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</si>
  <si>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</si>
  <si>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</si>
  <si>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</si>
  <si>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</si>
  <si>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</si>
  <si>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</si>
  <si>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</si>
  <si>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</si>
  <si>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</si>
  <si>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</si>
  <si>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</si>
  <si>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</si>
  <si>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</si>
  <si>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</si>
  <si>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</si>
  <si>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</si>
  <si>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</si>
  <si>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</si>
  <si>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</si>
  <si>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</si>
  <si>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</si>
  <si>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</si>
  <si>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</si>
  <si>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</si>
  <si>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</si>
  <si>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</si>
  <si>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</si>
  <si>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</si>
  <si>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</si>
  <si>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</si>
  <si>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</si>
  <si>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</si>
  <si>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</si>
  <si>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</si>
  <si>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</si>
  <si>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</si>
  <si>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</si>
  <si>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</si>
  <si>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</si>
  <si>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</si>
  <si>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</si>
  <si>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</si>
  <si>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</si>
  <si>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</si>
  <si>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</si>
  <si>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</si>
  <si>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</si>
  <si>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</si>
  <si>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</si>
  <si>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</si>
  <si>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</si>
  <si>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</si>
  <si>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</si>
  <si>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</si>
  <si>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</si>
  <si>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</si>
  <si>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</si>
  <si>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</si>
  <si>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</si>
  <si>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</si>
  <si>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</si>
  <si>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</si>
  <si>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</si>
  <si>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</si>
  <si>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</si>
  <si>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</si>
  <si>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</si>
  <si>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</si>
  <si>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</si>
  <si>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</si>
  <si>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</si>
  <si>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</si>
  <si>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</si>
  <si>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</si>
  <si>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</si>
  <si>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</si>
  <si>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</si>
  <si>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</si>
  <si>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</si>
  <si>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</si>
  <si>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</si>
  <si>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</si>
  <si>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</si>
  <si>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</si>
  <si>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</si>
  <si>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</si>
  <si>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</si>
  <si>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</si>
  <si>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</si>
  <si>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</si>
  <si>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</si>
  <si>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</si>
  <si>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</si>
  <si>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</si>
  <si>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</si>
  <si>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</si>
  <si>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</si>
  <si>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</si>
  <si>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</si>
  <si>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</si>
  <si>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</si>
  <si>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</si>
  <si>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</si>
  <si>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</si>
  <si>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</si>
  <si>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</si>
  <si>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</si>
  <si>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</si>
  <si>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</si>
  <si>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</si>
  <si>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</si>
  <si>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</si>
  <si>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</si>
  <si>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</si>
  <si>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</si>
  <si>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</si>
  <si>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</si>
  <si>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</si>
  <si>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</si>
  <si>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</si>
  <si>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</si>
  <si>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</si>
  <si>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</si>
  <si>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</si>
  <si>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</si>
  <si>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</si>
  <si>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</si>
  <si>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</si>
  <si>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</si>
  <si>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</si>
  <si>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</si>
  <si>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</si>
  <si>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</si>
  <si>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</si>
  <si>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</si>
  <si>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</si>
  <si>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</si>
  <si>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</si>
  <si>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</si>
  <si>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</si>
  <si>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</si>
  <si>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</si>
  <si>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</si>
  <si>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</si>
  <si>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</si>
  <si>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</si>
  <si>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</si>
  <si>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</si>
  <si>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</si>
  <si>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</si>
  <si>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</si>
  <si>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</si>
  <si>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</si>
  <si>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</si>
  <si>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</si>
  <si>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</si>
  <si>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</si>
  <si>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</si>
  <si>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</si>
  <si>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</si>
  <si>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</si>
  <si>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</si>
  <si>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</si>
  <si>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</si>
  <si>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</si>
  <si>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</si>
  <si>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</si>
  <si>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</si>
  <si>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</si>
  <si>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</si>
  <si>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</si>
  <si>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</si>
  <si>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</si>
  <si>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</si>
  <si>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</si>
  <si>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</si>
  <si>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</si>
  <si>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</si>
  <si>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</si>
  <si>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</si>
  <si>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</si>
  <si>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</si>
  <si>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</si>
  <si>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</si>
  <si>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</si>
  <si>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</si>
  <si>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</si>
  <si>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</si>
  <si>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</si>
  <si>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</si>
  <si>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</si>
  <si>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</si>
  <si>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</si>
  <si>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</si>
  <si>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</si>
  <si>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</si>
  <si>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</si>
  <si>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</si>
  <si>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</si>
  <si>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</si>
  <si>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</si>
  <si>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</si>
  <si>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</si>
  <si>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</si>
  <si>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</si>
  <si>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</si>
  <si>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</si>
  <si>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</si>
  <si>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</si>
  <si>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</si>
  <si>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</si>
  <si>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</si>
  <si>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</si>
  <si>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</si>
  <si>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</si>
  <si>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</si>
  <si>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</si>
  <si>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</si>
  <si>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</si>
  <si>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</si>
  <si>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</si>
  <si>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</si>
  <si>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</si>
  <si>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</si>
  <si>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</si>
  <si>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</si>
  <si>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</si>
  <si>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</si>
  <si>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</si>
  <si>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</si>
  <si>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</si>
  <si>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</si>
  <si>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</si>
  <si>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</si>
  <si>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</si>
  <si>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</si>
  <si>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</si>
  <si>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</si>
  <si>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</si>
  <si>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</si>
  <si>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</si>
  <si>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</si>
  <si>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</si>
  <si>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</si>
  <si>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</si>
  <si>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</si>
  <si>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</si>
  <si>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</si>
  <si>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</si>
  <si>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</si>
  <si>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</si>
  <si>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</si>
  <si>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</si>
  <si>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</si>
  <si>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</si>
  <si>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</si>
  <si>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</si>
  <si>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</si>
  <si>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</si>
  <si>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</si>
  <si>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</si>
  <si>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</si>
  <si>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</si>
  <si>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</si>
  <si>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</si>
  <si>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</si>
  <si>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</si>
  <si>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</si>
  <si>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</si>
  <si>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</si>
  <si>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</si>
  <si>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</si>
  <si>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</si>
  <si>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</si>
  <si>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</si>
  <si>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</si>
  <si>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</si>
  <si>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</si>
  <si>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</si>
  <si>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</si>
  <si>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</si>
  <si>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</si>
  <si>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</si>
  <si>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</si>
  <si>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</si>
  <si>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</si>
  <si>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</si>
  <si>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</si>
  <si>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</si>
  <si>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</si>
  <si>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</si>
  <si>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</si>
  <si>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</si>
  <si>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</si>
  <si>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</si>
  <si>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</si>
  <si>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</si>
  <si>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</si>
  <si>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</si>
  <si>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</si>
  <si>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</si>
  <si>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</si>
  <si>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</si>
  <si>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</si>
  <si>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</si>
  <si>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</si>
  <si>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</si>
  <si>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</si>
  <si>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</si>
  <si>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</si>
  <si>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</si>
  <si>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</si>
  <si>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</si>
  <si>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</si>
  <si>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</si>
  <si>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</si>
  <si>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</si>
  <si>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</si>
  <si>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</si>
  <si>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</si>
  <si>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</si>
  <si>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</si>
  <si>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</si>
  <si>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</si>
  <si>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</si>
  <si>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</si>
  <si>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</si>
  <si>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</si>
  <si>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</si>
  <si>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</si>
  <si>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</si>
  <si>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</si>
  <si>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</si>
  <si>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</si>
  <si>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</si>
  <si>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</si>
  <si>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</si>
  <si>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</si>
  <si>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</si>
  <si>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</si>
  <si>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</si>
  <si>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</si>
  <si>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</si>
  <si>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</si>
  <si>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</si>
  <si>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</si>
  <si>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</si>
  <si>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</si>
  <si>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</si>
  <si>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</si>
  <si>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</si>
  <si>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</si>
  <si>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</si>
  <si>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</si>
  <si>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</si>
  <si>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</si>
  <si>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</si>
  <si>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</si>
  <si>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</si>
  <si>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</si>
  <si>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</si>
  <si>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</si>
  <si>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</si>
  <si>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</si>
  <si>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</si>
  <si>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</si>
  <si>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</si>
  <si>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</si>
  <si>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</si>
  <si>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</si>
  <si>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</si>
  <si>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</si>
  <si>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</si>
  <si>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</si>
  <si>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</si>
  <si>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</si>
  <si>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</si>
  <si>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</si>
  <si>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</si>
  <si>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</si>
  <si>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</si>
  <si>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</si>
  <si>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</si>
  <si>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</si>
  <si>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</si>
  <si>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</si>
  <si>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</si>
  <si>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</si>
  <si>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</si>
  <si>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</si>
  <si>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</si>
  <si>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</si>
  <si>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</si>
  <si>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</si>
  <si>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</si>
  <si>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</si>
  <si>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</si>
  <si>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</si>
  <si>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</si>
  <si>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</si>
  <si>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</si>
  <si>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</si>
  <si>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</si>
  <si>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</si>
  <si>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</si>
  <si>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</si>
  <si>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</si>
  <si>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</si>
  <si>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</si>
  <si>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</si>
  <si>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</si>
  <si>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</si>
  <si>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</si>
  <si>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</si>
  <si>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</si>
  <si>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</si>
  <si>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</si>
  <si>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</si>
  <si>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</si>
  <si>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</si>
  <si>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</si>
  <si>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</si>
  <si>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</si>
  <si>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</si>
  <si>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</si>
  <si>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</si>
  <si>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</si>
  <si>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</si>
  <si>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</si>
  <si>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</si>
  <si>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</si>
  <si>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</si>
  <si>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</si>
  <si>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</si>
  <si>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</si>
  <si>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</si>
  <si>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</si>
  <si>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</si>
  <si>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</si>
  <si>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</si>
  <si>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</si>
  <si>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</si>
  <si>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</si>
  <si>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</si>
  <si>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</si>
  <si>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</si>
  <si>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</si>
  <si>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</si>
  <si>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</si>
  <si>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</si>
  <si>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</si>
  <si>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</si>
  <si>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</si>
  <si>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</si>
  <si>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</si>
  <si>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</si>
  <si>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</si>
  <si>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</si>
  <si>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</si>
  <si>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</si>
  <si>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</si>
  <si>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</si>
  <si>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</si>
  <si>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</si>
  <si>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</si>
  <si>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</si>
  <si>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</si>
  <si>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</si>
  <si>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</si>
  <si>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</si>
  <si>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</si>
  <si>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</si>
  <si>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</si>
  <si>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</si>
  <si>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</si>
  <si>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</si>
  <si>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</si>
  <si>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</si>
  <si>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</si>
  <si>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</si>
  <si>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</si>
  <si>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</si>
  <si>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</si>
  <si>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</si>
  <si>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</si>
  <si>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</si>
  <si>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</si>
  <si>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</si>
  <si>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</si>
  <si>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</si>
  <si>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</si>
  <si>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</si>
  <si>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</si>
  <si>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</si>
  <si>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</si>
  <si>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</si>
  <si>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</si>
  <si>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</si>
  <si>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</si>
  <si>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</si>
  <si>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</si>
  <si>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</si>
  <si>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</si>
  <si>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</si>
  <si>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</si>
  <si>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</si>
  <si>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</si>
  <si>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</si>
  <si>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</si>
  <si>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</si>
  <si>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</si>
  <si>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</si>
  <si>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</si>
  <si>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</si>
  <si>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</si>
  <si>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</si>
  <si>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</si>
  <si>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</si>
  <si>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</si>
  <si>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</si>
  <si>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</si>
  <si>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</si>
  <si>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</si>
  <si>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</si>
  <si>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</si>
  <si>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</si>
  <si>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</si>
  <si>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</si>
  <si>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</si>
  <si>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</si>
  <si>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</si>
  <si>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</si>
  <si>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</si>
  <si>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</si>
  <si>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</si>
  <si>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</si>
  <si>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</si>
  <si>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</si>
  <si>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</si>
  <si>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</si>
  <si>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</si>
  <si>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</si>
  <si>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</si>
  <si>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</si>
  <si>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</si>
  <si>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</si>
  <si>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</si>
  <si>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</si>
  <si>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</si>
  <si>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</si>
  <si>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</si>
  <si>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</si>
  <si>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</si>
  <si>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</si>
  <si>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</si>
  <si>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</si>
  <si>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</si>
  <si>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</si>
  <si>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</si>
  <si>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</si>
  <si>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</si>
  <si>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</si>
  <si>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</si>
  <si>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</si>
  <si>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</si>
  <si>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</si>
  <si>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</si>
  <si>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</si>
  <si>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</si>
  <si>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</si>
  <si>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</si>
  <si>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</si>
  <si>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</si>
  <si>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</si>
  <si>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</si>
  <si>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</si>
  <si>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</si>
  <si>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</si>
  <si>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</si>
  <si>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</si>
  <si>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</si>
  <si>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</si>
  <si>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</si>
  <si>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</si>
  <si>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</si>
  <si>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</si>
  <si>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</si>
  <si>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</si>
  <si>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</si>
  <si>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</si>
  <si>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</si>
  <si>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</si>
  <si>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</si>
  <si>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</si>
  <si>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</si>
  <si>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</si>
  <si>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</si>
  <si>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</si>
  <si>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</si>
  <si>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</si>
  <si>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</si>
  <si>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</si>
  <si>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</si>
  <si>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</si>
  <si>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</si>
  <si>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</si>
  <si>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</si>
  <si>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</si>
  <si>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</si>
  <si>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</si>
  <si>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</si>
  <si>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</si>
  <si>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</si>
  <si>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</si>
  <si>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</si>
  <si>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</si>
  <si>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</si>
  <si>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</si>
  <si>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</si>
  <si>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</si>
  <si>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</si>
  <si>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</si>
  <si>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</si>
  <si>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</si>
  <si>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</si>
  <si>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</si>
  <si>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</si>
  <si>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</si>
  <si>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</si>
  <si>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</si>
  <si>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</si>
  <si>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</si>
  <si>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</si>
  <si>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</si>
  <si>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</si>
  <si>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</si>
  <si>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</si>
  <si>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</si>
  <si>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</si>
  <si>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</si>
  <si>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</si>
  <si>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</si>
  <si>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</si>
  <si>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</si>
  <si>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</si>
  <si>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</si>
  <si>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</si>
  <si>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</si>
  <si>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</si>
  <si>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</si>
  <si>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</si>
  <si>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</si>
  <si>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</si>
  <si>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</si>
  <si>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</si>
  <si>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</si>
  <si>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</si>
  <si>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</si>
  <si>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</si>
  <si>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</si>
  <si>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</si>
  <si>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</si>
  <si>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</si>
  <si>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</si>
  <si>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</si>
  <si>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</si>
  <si>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</si>
  <si>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</si>
  <si>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</si>
  <si>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</si>
  <si>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</si>
  <si>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</si>
  <si>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</si>
  <si>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</si>
  <si>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</si>
  <si>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</si>
  <si>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</si>
  <si>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</si>
  <si>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</si>
  <si>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</si>
  <si>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</si>
  <si>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</si>
  <si>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</si>
  <si>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</si>
  <si>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</si>
  <si>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</si>
  <si>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</si>
  <si>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</si>
  <si>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</si>
  <si>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</si>
  <si>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</si>
  <si>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</si>
  <si>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</si>
  <si>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</si>
  <si>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</si>
  <si>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</si>
  <si>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</si>
  <si>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</si>
  <si>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</si>
  <si>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</si>
  <si>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</si>
  <si>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</si>
  <si>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</si>
  <si>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</si>
  <si>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</si>
  <si>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</si>
  <si>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</si>
  <si>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</si>
  <si>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</si>
  <si>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</si>
  <si>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</si>
  <si>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</si>
  <si>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</si>
  <si>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</si>
  <si>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</si>
  <si>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</si>
  <si>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</si>
  <si>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</si>
  <si>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</si>
  <si>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</si>
  <si>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</si>
  <si>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</si>
  <si>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</si>
  <si>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</si>
  <si>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</si>
  <si>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</si>
  <si>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</si>
  <si>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</si>
  <si>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</si>
  <si>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</si>
  <si>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</si>
  <si>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</si>
  <si>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</si>
  <si>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</si>
  <si>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</si>
  <si>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</si>
  <si>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</si>
  <si>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</si>
  <si>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</si>
  <si>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</si>
  <si>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</si>
  <si>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</si>
  <si>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</si>
  <si>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</si>
  <si>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</si>
  <si>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</si>
  <si>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</si>
  <si>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</si>
  <si>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</si>
  <si>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</si>
  <si>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</si>
  <si>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</si>
  <si>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</si>
  <si>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</si>
  <si>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</si>
  <si>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</si>
  <si>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</si>
  <si>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</si>
  <si>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</si>
  <si>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</si>
  <si>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</si>
  <si>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</si>
  <si>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</si>
  <si>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</si>
  <si>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</si>
  <si>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</si>
  <si>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</si>
  <si>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</si>
  <si>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</si>
  <si>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</si>
  <si>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</si>
  <si>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</si>
  <si>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</si>
  <si>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</si>
  <si>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</si>
  <si>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</si>
  <si>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</si>
  <si>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</si>
  <si>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</si>
  <si>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</si>
  <si>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</si>
  <si>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</si>
  <si>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</si>
  <si>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</si>
  <si>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</si>
  <si>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</si>
  <si>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</si>
  <si>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</si>
  <si>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</si>
  <si>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</si>
  <si>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</si>
  <si>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</si>
  <si>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</si>
  <si>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</si>
  <si>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</si>
  <si>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</si>
  <si>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</si>
  <si>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</si>
  <si>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</si>
  <si>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</si>
  <si>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</si>
  <si>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</si>
  <si>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</si>
  <si>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</si>
  <si>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</si>
  <si>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</si>
  <si>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</si>
  <si>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</si>
  <si>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</si>
  <si>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</si>
  <si>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</si>
  <si>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</si>
  <si>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</si>
  <si>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</si>
  <si>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</si>
  <si>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</si>
  <si>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</si>
  <si>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</si>
  <si>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</si>
  <si>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</si>
  <si>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</si>
  <si>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</si>
  <si>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</si>
  <si>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</si>
  <si>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</si>
  <si>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</si>
  <si>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</si>
  <si>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</si>
  <si>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</si>
  <si>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</si>
  <si>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</si>
  <si>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</si>
  <si>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</si>
  <si>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</si>
  <si>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</si>
  <si>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</si>
  <si>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</si>
  <si>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</si>
  <si>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</si>
  <si>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</si>
  <si>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</si>
  <si>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</si>
  <si>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</si>
  <si>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</si>
  <si>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</si>
  <si>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</si>
  <si>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</si>
  <si>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</si>
  <si>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</si>
  <si>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</si>
  <si>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</si>
  <si>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</si>
  <si>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</si>
  <si>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</si>
  <si>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</si>
  <si>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</si>
  <si>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</si>
  <si>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</si>
  <si>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</si>
  <si>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</si>
  <si>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</si>
  <si>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</si>
  <si>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</si>
  <si>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</si>
  <si>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</si>
  <si>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</si>
  <si>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</si>
  <si>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</si>
  <si>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</si>
  <si>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</si>
  <si>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</si>
  <si>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</si>
  <si>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</si>
  <si>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</si>
  <si>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</si>
  <si>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</si>
  <si>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</si>
  <si>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</si>
  <si>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</si>
  <si>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</si>
  <si>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</si>
  <si>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</si>
  <si>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</si>
  <si>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</si>
  <si>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</si>
  <si>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</si>
  <si>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</si>
  <si>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</si>
  <si>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</si>
  <si>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</si>
  <si>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</si>
  <si>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</si>
  <si>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</si>
  <si>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</si>
  <si>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</si>
  <si>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</si>
  <si>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</si>
  <si>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</si>
  <si>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</si>
  <si>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</si>
  <si>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</si>
  <si>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</si>
  <si>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</si>
  <si>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</si>
  <si>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</si>
  <si>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</si>
  <si>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</si>
  <si>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</si>
  <si>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</si>
  <si>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</si>
  <si>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</si>
  <si>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</si>
  <si>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</si>
  <si>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</si>
  <si>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</si>
  <si>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</si>
  <si>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</si>
  <si>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</si>
  <si>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</si>
  <si>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</si>
  <si>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</si>
  <si>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</si>
  <si>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</si>
  <si>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</si>
  <si>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</si>
  <si>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</si>
  <si>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</si>
  <si>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</si>
  <si>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</si>
  <si>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</si>
  <si>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</si>
  <si>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</si>
  <si>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</si>
  <si>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</si>
  <si>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</si>
  <si>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</si>
  <si>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</si>
  <si>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</si>
  <si>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</si>
  <si>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</si>
  <si>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</si>
  <si>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</si>
  <si>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</si>
  <si>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</si>
  <si>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</si>
  <si>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</si>
  <si>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</si>
  <si>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</si>
  <si>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</si>
  <si>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</si>
  <si>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</si>
  <si>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</si>
  <si>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</si>
  <si>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</si>
  <si>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</si>
  <si>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</si>
  <si>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</si>
  <si>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</si>
  <si>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</si>
  <si>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</si>
  <si>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</si>
  <si>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</si>
  <si>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</si>
  <si>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</si>
  <si>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</si>
  <si>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</si>
  <si>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</si>
  <si>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</si>
  <si>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</si>
  <si>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</si>
  <si>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</si>
  <si>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</si>
  <si>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</si>
  <si>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</si>
  <si>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</si>
  <si>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</si>
  <si>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</si>
  <si>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</si>
  <si>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</si>
  <si>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</si>
  <si>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</si>
  <si>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</si>
  <si>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</si>
  <si>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</si>
  <si>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</si>
  <si>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</si>
  <si>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</si>
  <si>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</si>
  <si>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</si>
  <si>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</si>
  <si>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</si>
  <si>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</si>
  <si>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</si>
  <si>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</si>
  <si>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</si>
  <si>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</si>
  <si>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</si>
  <si>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</si>
  <si>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</si>
  <si>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</si>
  <si>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</si>
  <si>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</si>
  <si>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</si>
  <si>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</si>
  <si>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</si>
  <si>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</si>
  <si>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</si>
  <si>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</si>
  <si>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</si>
  <si>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</si>
  <si>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</si>
  <si>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</si>
  <si>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</si>
  <si>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</si>
  <si>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</si>
  <si>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</si>
  <si>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</si>
  <si>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</si>
  <si>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</si>
  <si>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</si>
  <si>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</si>
  <si>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</si>
  <si>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</si>
  <si>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</si>
  <si>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</si>
  <si>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</si>
  <si>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</si>
  <si>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</si>
  <si>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</si>
  <si>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</si>
  <si>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</si>
  <si>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</si>
  <si>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</si>
  <si>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</si>
  <si>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</si>
  <si>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</si>
  <si>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</si>
  <si>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</si>
  <si>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</si>
  <si>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</si>
  <si>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</si>
  <si>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</si>
  <si>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</si>
  <si>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</si>
  <si>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</si>
  <si>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</si>
  <si>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</si>
  <si>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</si>
  <si>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</si>
  <si>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</si>
  <si>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</si>
  <si>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</si>
  <si>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</si>
  <si>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</si>
  <si>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</si>
  <si>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</si>
  <si>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</si>
  <si>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</si>
  <si>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</si>
  <si>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</si>
  <si>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</si>
  <si>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</si>
  <si>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</si>
  <si>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</si>
  <si>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</si>
  <si>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</si>
  <si>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</si>
  <si>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</si>
  <si>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</si>
  <si>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</si>
  <si>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</si>
  <si>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</si>
  <si>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</si>
  <si>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</si>
  <si>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</si>
  <si>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</si>
  <si>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</si>
  <si>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</si>
  <si>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</si>
  <si>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</si>
  <si>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</si>
  <si>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</si>
  <si>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</si>
  <si>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</si>
  <si>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</si>
  <si>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</si>
  <si>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</si>
  <si>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</si>
  <si>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</si>
  <si>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</si>
  <si>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</si>
  <si>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</si>
  <si>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</si>
  <si>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</si>
  <si>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</si>
  <si>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</si>
  <si>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</si>
  <si>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</si>
  <si>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</si>
  <si>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</si>
  <si>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</si>
  <si>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</si>
  <si>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</si>
  <si>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</si>
  <si>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</si>
  <si>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</si>
  <si>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</si>
  <si>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</si>
  <si>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</si>
  <si>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</si>
  <si>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</si>
  <si>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</si>
  <si>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</si>
  <si>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</si>
  <si>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</si>
  <si>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</si>
  <si>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</si>
  <si>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</si>
  <si>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</si>
  <si>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</si>
  <si>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</si>
  <si>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</si>
  <si>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</si>
  <si>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</si>
  <si>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</si>
  <si>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</si>
  <si>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</si>
  <si>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</si>
  <si>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</si>
  <si>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</si>
  <si>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</si>
  <si>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</si>
  <si>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</si>
  <si>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</si>
  <si>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</si>
  <si>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</si>
  <si>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</si>
  <si>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</si>
  <si>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</si>
  <si>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</si>
  <si>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</si>
  <si>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</si>
  <si>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</si>
  <si>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</si>
  <si>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</si>
  <si>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</si>
  <si>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</si>
  <si>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</si>
  <si>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</si>
  <si>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</si>
  <si>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</si>
  <si>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</si>
  <si>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</si>
  <si>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</si>
  <si>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</si>
  <si>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</si>
  <si>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</si>
  <si>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</si>
  <si>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</si>
  <si>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</si>
  <si>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</si>
  <si>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</si>
  <si>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</si>
  <si>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</si>
  <si>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</si>
  <si>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</si>
  <si>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</si>
  <si>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</si>
  <si>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</si>
  <si>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</si>
  <si>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</si>
  <si>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</si>
  <si>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</si>
  <si>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</si>
  <si>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</si>
  <si>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</si>
  <si>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</si>
  <si>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</si>
  <si>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</si>
  <si>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</si>
  <si>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</si>
  <si>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</si>
  <si>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</si>
  <si>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</si>
  <si>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</si>
  <si>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</si>
  <si>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</si>
  <si>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</si>
  <si>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</si>
  <si>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</si>
  <si>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</si>
  <si>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</si>
  <si>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</si>
  <si>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</si>
  <si>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</si>
  <si>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</si>
  <si>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</si>
  <si>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</si>
  <si>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</si>
  <si>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</si>
  <si>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</si>
  <si>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</si>
  <si>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</si>
  <si>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</si>
  <si>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</si>
  <si>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</si>
  <si>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</si>
  <si>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</si>
  <si>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</si>
  <si>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</si>
  <si>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</si>
  <si>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</si>
  <si>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</si>
  <si>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</si>
  <si>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</si>
  <si>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</si>
  <si>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</si>
  <si>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</si>
  <si>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</si>
  <si>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</si>
  <si>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</si>
  <si>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</si>
  <si>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</si>
  <si>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</si>
  <si>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</si>
  <si>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</si>
  <si>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</si>
  <si>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</si>
  <si>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</si>
  <si>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</si>
  <si>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</si>
  <si>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</si>
  <si>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</si>
  <si>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</si>
  <si>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</si>
  <si>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</si>
  <si>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</si>
  <si>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</si>
  <si>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</si>
  <si>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</si>
  <si>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</si>
  <si>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</si>
  <si>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</si>
  <si>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</si>
  <si>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</si>
  <si>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</si>
  <si>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</si>
  <si>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</si>
  <si>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</si>
  <si>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</si>
  <si>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</si>
  <si>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</si>
  <si>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</si>
  <si>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</si>
  <si>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</si>
  <si>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</si>
  <si>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</si>
  <si>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</si>
  <si>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</si>
  <si>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</si>
  <si>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</si>
  <si>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</si>
  <si>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</si>
  <si>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</si>
  <si>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</si>
  <si>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</si>
  <si>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</si>
  <si>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</si>
  <si>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</si>
  <si>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</si>
  <si>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</si>
  <si>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</si>
  <si>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</si>
  <si>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</si>
  <si>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</si>
  <si>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</si>
  <si>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</si>
  <si>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</si>
  <si>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</si>
  <si>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</si>
  <si>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</si>
  <si>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</si>
  <si>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</si>
  <si>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</si>
  <si>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</si>
  <si>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</si>
  <si>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</si>
  <si>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</si>
  <si>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</si>
  <si>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</si>
  <si>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</si>
  <si>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</si>
  <si>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</si>
  <si>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</si>
  <si>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</si>
  <si>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</si>
  <si>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</si>
  <si>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</si>
  <si>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</si>
  <si>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</si>
  <si>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</si>
  <si>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</si>
  <si>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</si>
  <si>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</si>
  <si>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</si>
  <si>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</si>
  <si>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</si>
  <si>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</si>
  <si>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</si>
  <si>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</si>
  <si>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</si>
  <si>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</si>
  <si>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</si>
  <si>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</si>
  <si>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</si>
  <si>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</si>
  <si>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</si>
  <si>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</si>
  <si>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</si>
  <si>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</si>
  <si>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</si>
  <si>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</si>
  <si>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</si>
  <si>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</si>
  <si>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</si>
  <si>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</si>
  <si>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</si>
  <si>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</si>
  <si>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</si>
  <si>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</si>
  <si>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</si>
  <si>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</si>
  <si>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</si>
  <si>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</si>
  <si>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</si>
  <si>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</si>
  <si>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</si>
  <si>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</si>
  <si>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</si>
  <si>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</si>
  <si>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</si>
  <si>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</si>
  <si>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</si>
  <si>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</si>
  <si>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</si>
  <si>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</si>
  <si>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</si>
  <si>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</si>
  <si>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</si>
  <si>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</si>
  <si>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</si>
  <si>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</si>
  <si>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</si>
  <si>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</si>
  <si>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</si>
  <si>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</si>
  <si>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</si>
  <si>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</si>
  <si>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</si>
  <si>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</si>
  <si>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</si>
  <si>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</si>
  <si>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</si>
  <si>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</si>
  <si>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</si>
  <si>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</si>
  <si>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</si>
  <si>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</si>
  <si>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</si>
  <si>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</si>
  <si>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</si>
  <si>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</si>
  <si>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</si>
  <si>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</si>
  <si>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</si>
  <si>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</si>
  <si>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</si>
  <si>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</si>
  <si>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</si>
  <si>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</si>
  <si>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</si>
  <si>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</si>
  <si>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</si>
  <si>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</si>
  <si>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</si>
  <si>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</si>
  <si>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</si>
  <si>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</si>
  <si>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</si>
  <si>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</si>
  <si>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</si>
  <si>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</si>
  <si>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</si>
  <si>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</si>
  <si>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</si>
  <si>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</si>
  <si>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</si>
  <si>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</si>
  <si>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</si>
  <si>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</si>
  <si>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</si>
  <si>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</si>
  <si>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</si>
  <si>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</si>
  <si>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</si>
  <si>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</si>
  <si>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</si>
  <si>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</si>
  <si>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</si>
  <si>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</si>
  <si>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</si>
  <si>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</si>
  <si>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</si>
  <si>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</si>
  <si>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</si>
  <si>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</si>
  <si>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</si>
  <si>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</si>
  <si>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</si>
  <si>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</si>
  <si>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</si>
  <si>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</si>
  <si>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</si>
  <si>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</si>
  <si>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</si>
  <si>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</si>
  <si>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</si>
  <si>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</si>
  <si>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</si>
  <si>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</si>
  <si>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</si>
  <si>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</si>
  <si>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</si>
  <si>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</si>
  <si>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</si>
  <si>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</si>
  <si>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</si>
  <si>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</si>
  <si>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</si>
  <si>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</si>
  <si>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</si>
  <si>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</si>
  <si>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</si>
  <si>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</si>
  <si>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</si>
  <si>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</si>
  <si>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</si>
  <si>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</si>
  <si>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</si>
  <si>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</si>
  <si>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</si>
  <si>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</si>
  <si>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</si>
  <si>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</si>
  <si>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</si>
  <si>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</si>
  <si>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</si>
  <si>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</si>
  <si>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</si>
  <si>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</si>
  <si>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</si>
  <si>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</si>
  <si>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</si>
  <si>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</si>
  <si>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</si>
  <si>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</si>
  <si>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</si>
  <si>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</si>
  <si>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</si>
  <si>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</si>
  <si>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</si>
  <si>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</si>
  <si>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</si>
  <si>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</si>
  <si>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</si>
  <si>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</si>
  <si>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</si>
  <si>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</si>
  <si>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</si>
  <si>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</si>
  <si>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</si>
  <si>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</si>
  <si>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</si>
  <si>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</si>
  <si>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</si>
  <si>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</si>
  <si>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</si>
  <si>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</si>
  <si>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</si>
  <si>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</si>
  <si>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</si>
  <si>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</si>
  <si>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</si>
  <si>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</si>
  <si>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</si>
  <si>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</si>
  <si>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</si>
  <si>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</si>
  <si>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</si>
  <si>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</si>
  <si>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</si>
  <si>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</si>
  <si>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</si>
  <si>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</si>
  <si>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</si>
  <si>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</si>
  <si>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</si>
  <si>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</si>
  <si>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</si>
  <si>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</si>
  <si>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</si>
  <si>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</si>
  <si>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</si>
  <si>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</si>
  <si>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</si>
  <si>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</si>
  <si>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</si>
  <si>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</si>
  <si>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</si>
  <si>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</si>
  <si>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</si>
  <si>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</si>
  <si>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</si>
  <si>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</si>
  <si>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</si>
  <si>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</si>
  <si>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</si>
  <si>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</si>
  <si>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</si>
  <si>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</si>
  <si>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</si>
  <si>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</si>
  <si>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</si>
  <si>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</si>
  <si>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</si>
  <si>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</si>
  <si>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</si>
  <si>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</si>
  <si>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</si>
  <si>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</si>
  <si>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</si>
  <si>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</si>
  <si>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</si>
  <si>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</si>
  <si>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</si>
  <si>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</si>
  <si>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</si>
  <si>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</si>
  <si>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</si>
  <si>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</si>
  <si>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</si>
  <si>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</si>
  <si>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</si>
  <si>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</si>
  <si>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</si>
  <si>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</si>
  <si>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</si>
  <si>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</si>
  <si>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</si>
  <si>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</si>
  <si>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</si>
  <si>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</si>
  <si>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</si>
  <si>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</si>
  <si>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</si>
  <si>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</si>
  <si>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</si>
  <si>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</si>
  <si>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</si>
  <si>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</si>
  <si>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</si>
  <si>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</si>
  <si>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</si>
  <si>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</si>
  <si>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</si>
  <si>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</si>
  <si>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</si>
  <si>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</si>
  <si>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</si>
  <si>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</si>
  <si>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</si>
  <si>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</si>
  <si>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</si>
  <si>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</si>
  <si>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</si>
  <si>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</si>
  <si>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</si>
  <si>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</si>
  <si>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</si>
  <si>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</si>
  <si>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</si>
  <si>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</si>
  <si>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</si>
  <si>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</si>
  <si>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</si>
  <si>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</si>
  <si>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</si>
  <si>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</si>
  <si>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</si>
  <si>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</si>
  <si>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</si>
  <si>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</si>
  <si>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</si>
  <si>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</si>
  <si>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</si>
  <si>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</si>
  <si>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</si>
  <si>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</si>
  <si>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</si>
  <si>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</si>
  <si>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</si>
  <si>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</si>
  <si>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</si>
  <si>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</si>
  <si>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</si>
  <si>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</si>
  <si>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</si>
  <si>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</si>
  <si>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</si>
  <si>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</si>
  <si>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</si>
  <si>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</si>
  <si>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</si>
  <si>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</si>
  <si>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</si>
  <si>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</si>
  <si>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</si>
  <si>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</si>
  <si>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</si>
  <si>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</si>
  <si>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</si>
  <si>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</si>
  <si>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</si>
  <si>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</si>
  <si>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</si>
  <si>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</si>
  <si>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</si>
  <si>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</si>
  <si>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</si>
  <si>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</si>
  <si>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</si>
  <si>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</si>
  <si>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</si>
  <si>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</si>
  <si>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</si>
  <si>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</si>
  <si>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</si>
  <si>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</si>
  <si>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</si>
  <si>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</si>
  <si>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</si>
  <si>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</si>
  <si>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</si>
  <si>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</si>
  <si>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</si>
  <si>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</si>
  <si>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</si>
  <si>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</si>
  <si>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</si>
  <si>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</si>
  <si>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</si>
  <si>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</si>
  <si>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</si>
  <si>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</si>
  <si>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</si>
  <si>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</si>
  <si>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</si>
  <si>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</si>
  <si>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</si>
  <si>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</si>
  <si>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</si>
  <si>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</si>
  <si>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</si>
  <si>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</si>
  <si>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</si>
  <si>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</si>
  <si>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</si>
  <si>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</si>
  <si>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</si>
  <si>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</si>
  <si>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</si>
  <si>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</si>
  <si>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</si>
  <si>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</si>
  <si>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</si>
  <si>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</si>
  <si>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</si>
  <si>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</si>
  <si>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</si>
  <si>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</si>
  <si>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</si>
  <si>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</si>
  <si>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</si>
  <si>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</si>
  <si>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</si>
  <si>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</si>
  <si>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</si>
  <si>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</si>
  <si>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</si>
  <si>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</si>
  <si>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</si>
  <si>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</si>
  <si>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</si>
  <si>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</si>
  <si>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</si>
  <si>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</si>
  <si>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</si>
  <si>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</si>
  <si>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</si>
  <si>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</si>
  <si>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</si>
  <si>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</si>
  <si>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</si>
  <si>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</si>
  <si>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</si>
  <si>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</si>
  <si>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</si>
  <si>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</si>
  <si>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</si>
  <si>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</si>
  <si>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</si>
  <si>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</si>
  <si>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</si>
  <si>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</si>
  <si>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</si>
  <si>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</si>
  <si>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</si>
  <si>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</si>
  <si>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</si>
  <si>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</si>
  <si>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</si>
  <si>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</si>
  <si>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</si>
  <si>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</si>
  <si>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</si>
  <si>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</si>
  <si>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</si>
  <si>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</si>
  <si>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</si>
  <si>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</si>
  <si>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</si>
  <si>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</si>
  <si>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</si>
  <si>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</si>
  <si>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</si>
  <si>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</si>
  <si>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</si>
  <si>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</si>
  <si>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</si>
  <si>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</si>
  <si>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</si>
  <si>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</si>
  <si>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</si>
  <si>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</si>
  <si>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</si>
  <si>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</si>
  <si>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</si>
  <si>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</si>
  <si>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</si>
  <si>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</si>
  <si>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</si>
  <si>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</si>
  <si>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</si>
  <si>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</si>
  <si>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</si>
  <si>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</si>
  <si>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</si>
  <si>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</si>
  <si>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</si>
  <si>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</si>
  <si>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</si>
  <si>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</si>
  <si>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</si>
  <si>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</si>
  <si>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</si>
  <si>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</si>
  <si>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</si>
  <si>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</si>
  <si>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</si>
  <si>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</si>
  <si>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</si>
  <si>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</si>
  <si>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</si>
  <si>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</si>
  <si>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</si>
  <si>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</si>
  <si>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</si>
  <si>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</si>
  <si>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</si>
  <si>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</si>
  <si>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</si>
  <si>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</si>
  <si>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</si>
  <si>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</si>
  <si>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</si>
  <si>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</si>
  <si>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</si>
  <si>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</si>
  <si>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</si>
  <si>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</si>
  <si>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</si>
  <si>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</si>
  <si>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</si>
  <si>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</si>
  <si>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</si>
  <si>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</si>
  <si>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</si>
  <si>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</si>
  <si>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</si>
  <si>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</si>
  <si>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</si>
  <si>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</si>
  <si>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</si>
  <si>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</si>
  <si>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</si>
  <si>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</si>
  <si>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</si>
  <si>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</si>
  <si>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</si>
  <si>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</si>
  <si>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</si>
  <si>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</si>
  <si>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</si>
  <si>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</si>
  <si>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</si>
  <si>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</si>
  <si>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</si>
  <si>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</si>
  <si>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</si>
  <si>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</si>
  <si>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</si>
  <si>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</si>
  <si>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</si>
  <si>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</si>
  <si>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</si>
  <si>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</si>
  <si>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</si>
  <si>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</si>
  <si>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</si>
  <si>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</si>
  <si>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</si>
  <si>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</si>
  <si>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</si>
  <si>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</si>
  <si>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</si>
  <si>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</si>
  <si>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</si>
  <si>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</si>
  <si>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</si>
  <si>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</si>
  <si>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</si>
  <si>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</si>
  <si>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</si>
  <si>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</si>
  <si>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</si>
  <si>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</si>
  <si>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</si>
  <si>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</si>
  <si>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</si>
  <si>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</si>
  <si>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</si>
  <si>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</si>
  <si>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</si>
  <si>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</si>
  <si>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</si>
  <si>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</si>
  <si>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</si>
  <si>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</si>
  <si>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</si>
  <si>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</si>
  <si>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</si>
  <si>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</si>
  <si>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</si>
  <si>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</si>
  <si>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</si>
  <si>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</si>
  <si>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</si>
  <si>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</si>
  <si>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</si>
  <si>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</si>
  <si>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</si>
  <si>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</si>
  <si>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</si>
  <si>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</si>
  <si>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</si>
  <si>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</si>
  <si>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</si>
  <si>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</si>
  <si>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</si>
  <si>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</si>
  <si>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</si>
  <si>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</si>
  <si>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</si>
  <si>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</si>
  <si>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</si>
  <si>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</si>
  <si>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</si>
  <si>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</si>
  <si>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</si>
  <si>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</si>
  <si>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</si>
  <si>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</si>
  <si>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</si>
  <si>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</si>
  <si>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</si>
  <si>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</si>
  <si>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</si>
  <si>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</si>
  <si>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</si>
  <si>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</si>
  <si>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</si>
  <si>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</si>
  <si>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</si>
  <si>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</si>
  <si>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</si>
  <si>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</si>
  <si>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</si>
  <si>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</si>
  <si>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</si>
  <si>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</si>
  <si>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</si>
  <si>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</si>
  <si>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</si>
  <si>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</si>
  <si>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</si>
  <si>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</si>
  <si>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</si>
  <si>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</si>
  <si>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</si>
  <si>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</si>
  <si>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</si>
  <si>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</si>
  <si>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</si>
  <si>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</si>
  <si>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</si>
  <si>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</si>
  <si>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</si>
  <si>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</si>
  <si>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</si>
  <si>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</si>
  <si>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</si>
  <si>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</si>
  <si>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</si>
  <si>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</si>
  <si>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</si>
  <si>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</si>
  <si>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</si>
  <si>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</si>
  <si>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</si>
  <si>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</si>
  <si>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</si>
  <si>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</si>
  <si>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</si>
  <si>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</si>
  <si>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</si>
  <si>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</si>
  <si>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</si>
  <si>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</si>
  <si>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</si>
  <si>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</si>
  <si>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</si>
  <si>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</si>
  <si>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</si>
  <si>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</si>
  <si>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</si>
  <si>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</si>
  <si>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</si>
  <si>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</si>
  <si>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</si>
  <si>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</si>
  <si>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</si>
  <si>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</si>
  <si>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</si>
  <si>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</si>
  <si>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</si>
  <si>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</si>
  <si>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</si>
  <si>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</si>
  <si>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</si>
  <si>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</si>
  <si>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</si>
  <si>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</si>
  <si>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</si>
  <si>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</si>
  <si>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</si>
  <si>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</si>
  <si>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</si>
  <si>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</si>
  <si>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</si>
  <si>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</si>
  <si>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</si>
  <si>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</si>
  <si>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</si>
  <si>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</si>
  <si>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</si>
  <si>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</si>
  <si>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</si>
  <si>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</si>
  <si>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</si>
  <si>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</si>
  <si>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</si>
  <si>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</si>
  <si>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</si>
  <si>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</si>
  <si>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</si>
  <si>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</si>
  <si>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</si>
  <si>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</si>
  <si>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</si>
  <si>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</si>
  <si>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</si>
  <si>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</si>
  <si>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</si>
  <si>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</si>
  <si>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</si>
  <si>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</si>
  <si>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</si>
  <si>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</si>
  <si>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</si>
  <si>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</si>
  <si>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</si>
  <si>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</si>
  <si>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</si>
  <si>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</si>
  <si>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</si>
  <si>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</si>
  <si>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</si>
  <si>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</si>
  <si>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</si>
  <si>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</si>
  <si>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</si>
  <si>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</si>
  <si>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</si>
  <si>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</si>
  <si>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</si>
  <si>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</si>
  <si>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</si>
  <si>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</si>
  <si>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</si>
  <si>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</si>
  <si>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</si>
  <si>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</si>
  <si>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</si>
  <si>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</si>
  <si>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</si>
  <si>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</si>
  <si>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</si>
  <si>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</si>
  <si>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</si>
  <si>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</si>
  <si>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</si>
  <si>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</si>
  <si>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</si>
  <si>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</si>
  <si>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</si>
  <si>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</si>
  <si>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</si>
  <si>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</si>
  <si>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</si>
  <si>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</si>
  <si>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</si>
  <si>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</si>
  <si>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</si>
  <si>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</si>
  <si>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</si>
  <si>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</si>
  <si>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</si>
  <si>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</si>
  <si>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</si>
  <si>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</si>
  <si>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</si>
  <si>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</si>
  <si>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</si>
  <si>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</si>
  <si>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</si>
  <si>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</si>
  <si>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</si>
  <si>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</si>
  <si>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</si>
  <si>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</si>
  <si>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</si>
  <si>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</si>
  <si>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</si>
  <si>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</si>
  <si>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</si>
  <si>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</si>
  <si>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</si>
  <si>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</si>
  <si>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</si>
  <si>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</si>
  <si>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</si>
  <si>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</si>
  <si>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</si>
  <si>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</si>
  <si>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</si>
  <si>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</si>
  <si>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</si>
  <si>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</si>
  <si>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</si>
  <si>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</si>
  <si>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</si>
  <si>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</si>
  <si>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</si>
  <si>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</si>
  <si>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</si>
  <si>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</si>
  <si>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</si>
  <si>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</si>
  <si>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</si>
  <si>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</si>
  <si>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</si>
  <si>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</si>
  <si>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</si>
  <si>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</si>
  <si>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</si>
  <si>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</si>
  <si>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</si>
  <si>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</si>
  <si>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</si>
  <si>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</si>
  <si>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</si>
  <si>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</si>
  <si>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</si>
  <si>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</si>
  <si>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</si>
  <si>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</si>
  <si>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</si>
  <si>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</si>
  <si>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</si>
  <si>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</si>
  <si>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</si>
  <si>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</si>
  <si>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</si>
  <si>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</si>
  <si>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</si>
  <si>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</si>
  <si>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</si>
  <si>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</si>
  <si>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</si>
  <si>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</si>
  <si>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</si>
  <si>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</si>
  <si>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</si>
  <si>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</si>
  <si>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</si>
  <si>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</si>
  <si>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</si>
  <si>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</si>
  <si>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</si>
  <si>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</si>
  <si>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</si>
  <si>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</si>
  <si>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</si>
  <si>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</si>
  <si>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</si>
  <si>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</si>
  <si>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</si>
  <si>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</si>
  <si>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</si>
  <si>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</si>
  <si>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</si>
  <si>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</si>
  <si>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</si>
  <si>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</si>
  <si>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</si>
  <si>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</si>
  <si>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</si>
  <si>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</si>
  <si>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</si>
  <si>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</si>
  <si>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</si>
  <si>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</si>
  <si>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</si>
  <si>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</si>
  <si>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</si>
  <si>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</si>
  <si>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</si>
  <si>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</si>
  <si>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</si>
  <si>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</si>
  <si>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</si>
  <si>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</si>
  <si>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</si>
  <si>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</si>
  <si>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</si>
  <si>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</si>
  <si>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</si>
  <si>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</si>
  <si>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</si>
  <si>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</si>
  <si>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</si>
  <si>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</si>
  <si>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</si>
  <si>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</si>
  <si>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</si>
  <si>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</si>
  <si>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</si>
  <si>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</si>
  <si>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</si>
  <si>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</si>
  <si>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</si>
  <si>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</si>
  <si>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</si>
  <si>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</si>
  <si>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</si>
  <si>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</si>
  <si>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</si>
  <si>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</si>
  <si>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</si>
  <si>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</si>
  <si>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</si>
  <si>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</si>
  <si>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</si>
  <si>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</si>
  <si>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</si>
  <si>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</si>
  <si>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</si>
  <si>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</si>
  <si>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</si>
  <si>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</si>
  <si>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</si>
  <si>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</si>
  <si>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</si>
  <si>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</si>
  <si>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</si>
  <si>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</si>
  <si>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</si>
  <si>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</si>
  <si>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</si>
  <si>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</si>
  <si>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</si>
  <si>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</si>
  <si>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</si>
  <si>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</si>
  <si>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</si>
  <si>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</si>
  <si>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</si>
  <si>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</si>
  <si>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</si>
  <si>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</si>
  <si>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</si>
  <si>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</si>
  <si>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</si>
  <si>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</si>
  <si>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</si>
  <si>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</si>
  <si>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</si>
  <si>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</si>
  <si>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</si>
  <si>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</si>
  <si>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</si>
  <si>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</si>
  <si>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</si>
  <si>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</si>
  <si>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</si>
  <si>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</si>
  <si>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</si>
  <si>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</si>
  <si>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</si>
  <si>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</si>
  <si>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</si>
  <si>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</si>
  <si>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</si>
  <si>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</si>
  <si>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</si>
  <si>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</si>
  <si>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</si>
  <si>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</si>
  <si>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</si>
  <si>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</si>
  <si>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</si>
  <si>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</si>
  <si>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</si>
  <si>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</si>
  <si>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</si>
  <si>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</si>
  <si>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</si>
  <si>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</si>
  <si>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</si>
  <si>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</si>
  <si>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</si>
  <si>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</si>
  <si>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</si>
  <si>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</si>
  <si>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</si>
  <si>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</si>
  <si>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</si>
  <si>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</si>
  <si>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</si>
  <si>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</si>
  <si>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</si>
  <si>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</si>
  <si>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</si>
  <si>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</si>
  <si>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</si>
  <si>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</si>
  <si>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</si>
  <si>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</si>
  <si>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</si>
  <si>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</si>
  <si>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</si>
  <si>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</si>
  <si>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</si>
  <si>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</si>
  <si>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</si>
  <si>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</si>
  <si>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</si>
  <si>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</si>
  <si>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</si>
  <si>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</si>
  <si>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</si>
  <si>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</si>
  <si>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</si>
  <si>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</si>
  <si>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</si>
  <si>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</si>
  <si>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</si>
  <si>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</si>
  <si>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</si>
  <si>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</si>
  <si>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</si>
  <si>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</si>
  <si>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</si>
  <si>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</si>
  <si>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</si>
  <si>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</si>
  <si>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</si>
  <si>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</si>
  <si>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</si>
  <si>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</si>
  <si>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</si>
  <si>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</si>
  <si>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</si>
  <si>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</si>
  <si>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</si>
  <si>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</si>
  <si>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</si>
  <si>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</si>
  <si>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</si>
  <si>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</si>
  <si>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</si>
  <si>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</si>
  <si>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</si>
  <si>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</si>
  <si>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</si>
  <si>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</si>
  <si>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</si>
  <si>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</si>
  <si>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</si>
  <si>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</si>
  <si>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</si>
  <si>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</si>
  <si>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</si>
  <si>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</si>
  <si>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</si>
  <si>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</si>
  <si>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</si>
  <si>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</si>
  <si>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</si>
  <si>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</si>
  <si>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</si>
  <si>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</si>
  <si>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</si>
  <si>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</si>
  <si>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</si>
  <si>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</si>
  <si>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</si>
  <si>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</si>
  <si>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</si>
  <si>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</si>
  <si>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</si>
  <si>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</si>
  <si>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</si>
  <si>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</si>
  <si>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</si>
  <si>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</si>
  <si>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</si>
  <si>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</si>
  <si>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</si>
  <si>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</si>
  <si>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</si>
  <si>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</si>
  <si>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</si>
  <si>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</si>
  <si>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</si>
  <si>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</si>
  <si>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</si>
  <si>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</si>
  <si>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</si>
  <si>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</si>
  <si>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</si>
  <si>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</si>
  <si>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</si>
  <si>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</si>
  <si>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</si>
  <si>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</si>
  <si>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</si>
  <si>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</si>
  <si>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</si>
  <si>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</si>
  <si>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</si>
  <si>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</si>
  <si>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</si>
  <si>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</si>
  <si>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</si>
  <si>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</si>
  <si>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</si>
  <si>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</si>
  <si>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</si>
  <si>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</si>
  <si>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</si>
  <si>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</si>
  <si>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</si>
  <si>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</si>
  <si>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</si>
  <si>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</si>
  <si>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</si>
  <si>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</si>
  <si>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</si>
  <si>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</si>
  <si>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</si>
  <si>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</si>
  <si>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</si>
  <si>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</si>
  <si>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</si>
  <si>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</si>
  <si>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</si>
  <si>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</si>
  <si>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</si>
  <si>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</si>
  <si>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</si>
  <si>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</si>
  <si>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</si>
  <si>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</si>
  <si>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</si>
  <si>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</si>
  <si>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</si>
  <si>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</si>
  <si>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</si>
  <si>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</si>
  <si>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</si>
  <si>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</si>
  <si>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</si>
  <si>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</si>
  <si>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</si>
  <si>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</si>
  <si>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</si>
  <si>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</si>
  <si>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</si>
  <si>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</si>
  <si>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</si>
  <si>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</si>
  <si>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</si>
  <si>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</si>
  <si>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</si>
  <si>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</si>
  <si>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</si>
  <si>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</si>
  <si>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</si>
  <si>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</si>
  <si>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</si>
  <si>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</si>
  <si>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</si>
  <si>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</si>
  <si>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</si>
  <si>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</si>
  <si>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</si>
  <si>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</si>
  <si>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</si>
  <si>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</si>
  <si>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</si>
  <si>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</si>
  <si>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</si>
  <si>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</si>
  <si>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</si>
  <si>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</si>
  <si>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</si>
  <si>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</si>
  <si>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</si>
  <si>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</si>
  <si>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</si>
  <si>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</si>
  <si>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</si>
  <si>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</si>
  <si>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</si>
  <si>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</si>
  <si>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</si>
  <si>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</si>
  <si>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</si>
  <si>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</si>
  <si>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</si>
  <si>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</si>
  <si>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</si>
  <si>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</si>
  <si>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</si>
  <si>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</si>
  <si>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</si>
  <si>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</si>
  <si>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</si>
  <si>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</si>
  <si>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</si>
  <si>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</si>
  <si>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</si>
  <si>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</si>
  <si>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</si>
  <si>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</si>
  <si>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</si>
  <si>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</si>
  <si>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</si>
  <si>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</si>
  <si>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</si>
  <si>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</si>
  <si>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</si>
  <si>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</si>
  <si>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</si>
  <si>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</si>
  <si>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</si>
  <si>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</si>
  <si>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</si>
  <si>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</si>
  <si>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</si>
  <si>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</si>
  <si>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</si>
  <si>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</si>
  <si>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</si>
  <si>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</si>
  <si>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</si>
  <si>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</si>
  <si>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</si>
  <si>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</si>
  <si>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</si>
  <si>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</si>
  <si>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</si>
  <si>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</si>
  <si>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</si>
  <si>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</si>
  <si>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</si>
  <si>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</si>
  <si>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</si>
  <si>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</si>
  <si>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</si>
  <si>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</si>
  <si>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</si>
  <si>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</si>
  <si>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</si>
  <si>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</si>
  <si>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</si>
  <si>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</si>
  <si>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</si>
  <si>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</si>
  <si>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</si>
  <si>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</si>
  <si>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</si>
  <si>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</si>
  <si>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</si>
  <si>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</si>
  <si>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</si>
  <si>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</si>
  <si>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</si>
  <si>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</si>
  <si>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</si>
  <si>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</si>
  <si>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</si>
  <si>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</si>
  <si>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</si>
  <si>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</si>
  <si>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</si>
  <si>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</si>
  <si>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</si>
  <si>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</si>
  <si>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</si>
  <si>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</si>
  <si>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</si>
  <si>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</si>
  <si>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</si>
  <si>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</si>
  <si>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</si>
  <si>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</si>
  <si>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</si>
  <si>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</si>
  <si>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</si>
  <si>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</si>
  <si>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</si>
  <si>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</si>
  <si>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</si>
  <si>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</si>
  <si>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</si>
  <si>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</si>
  <si>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</si>
  <si>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</si>
  <si>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</si>
  <si>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</si>
  <si>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</si>
  <si>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</si>
  <si>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</si>
  <si>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</si>
  <si>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</si>
  <si>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</si>
  <si>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</si>
  <si>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</si>
  <si>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</si>
  <si>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</si>
  <si>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</si>
  <si>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</si>
  <si>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</si>
  <si>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</si>
  <si>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</si>
  <si>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</si>
  <si>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</si>
  <si>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</si>
  <si>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</si>
  <si>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</si>
  <si>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</si>
  <si>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</si>
  <si>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</si>
  <si>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</si>
  <si>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</si>
  <si>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</si>
  <si>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</si>
  <si>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</si>
  <si>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</si>
  <si>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</si>
  <si>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</si>
  <si>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</si>
  <si>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</si>
  <si>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</si>
  <si>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</si>
  <si>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</si>
  <si>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</si>
  <si>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</si>
  <si>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</si>
  <si>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</si>
  <si>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</si>
  <si>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</si>
  <si>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</si>
  <si>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</si>
  <si>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</si>
  <si>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</si>
  <si>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</si>
  <si>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</si>
  <si>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</si>
  <si>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</si>
  <si>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</si>
  <si>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</si>
  <si>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</si>
  <si>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</si>
  <si>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</si>
  <si>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</si>
  <si>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</si>
  <si>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</si>
  <si>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</si>
  <si>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</si>
  <si>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</si>
  <si>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</si>
  <si>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</si>
  <si>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</si>
  <si>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</si>
  <si>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</si>
  <si>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</si>
  <si>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</si>
  <si>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</si>
  <si>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</si>
  <si>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</si>
  <si>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</si>
  <si>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</si>
  <si>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</si>
  <si>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</si>
  <si>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</si>
  <si>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</si>
  <si>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</si>
  <si>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</si>
  <si>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</si>
  <si>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</si>
  <si>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</si>
  <si>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</si>
  <si>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</si>
  <si>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</si>
  <si>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</si>
  <si>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</si>
  <si>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</si>
  <si>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</si>
  <si>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</si>
  <si>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</si>
  <si>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</si>
  <si>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</si>
  <si>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</si>
  <si>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</si>
  <si>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</si>
  <si>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</si>
  <si>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</si>
  <si>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</si>
  <si>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</si>
  <si>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</si>
  <si>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</si>
  <si>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</si>
  <si>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</si>
  <si>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</si>
  <si>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</si>
  <si>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</si>
  <si>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</si>
  <si>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</si>
  <si>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</si>
  <si>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</si>
  <si>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</si>
  <si>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</si>
  <si>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</si>
  <si>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</si>
  <si>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</si>
  <si>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</si>
  <si>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</si>
  <si>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</si>
  <si>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</si>
  <si>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</si>
  <si>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</si>
  <si>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</si>
  <si>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</si>
  <si>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</si>
  <si>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</si>
  <si>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</si>
  <si>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</si>
  <si>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</si>
  <si>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</si>
  <si>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</si>
  <si>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</si>
  <si>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</si>
  <si>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</si>
  <si>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</si>
  <si>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</si>
  <si>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</si>
  <si>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</si>
  <si>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</si>
  <si>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</si>
  <si>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</si>
  <si>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</si>
  <si>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</si>
  <si>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</si>
  <si>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</si>
  <si>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</si>
  <si>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</si>
  <si>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</si>
  <si>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</si>
  <si>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</si>
  <si>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</si>
  <si>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</si>
  <si>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</si>
  <si>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</si>
  <si>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</si>
  <si>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</si>
  <si>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</si>
  <si>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</si>
  <si>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</si>
  <si>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</si>
  <si>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</si>
  <si>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</si>
  <si>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</si>
  <si>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</si>
  <si>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</si>
  <si>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</si>
  <si>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</si>
  <si>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</si>
  <si>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</si>
  <si>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</si>
  <si>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</si>
  <si>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</si>
  <si>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</si>
  <si>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</si>
  <si>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</si>
  <si>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</si>
  <si>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</si>
  <si>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</si>
  <si>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</si>
  <si>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</si>
  <si>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</si>
  <si>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</si>
  <si>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</si>
  <si>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</si>
  <si>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</si>
  <si>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</si>
  <si>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</si>
  <si>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</si>
  <si>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</si>
  <si>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</si>
  <si>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</si>
  <si>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</si>
  <si>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</si>
  <si>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</si>
  <si>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</si>
  <si>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</si>
  <si>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</si>
  <si>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</si>
  <si>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</si>
  <si>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</si>
  <si>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</si>
  <si>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</si>
  <si>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</si>
  <si>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</si>
  <si>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</si>
  <si>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</si>
  <si>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</si>
  <si>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</si>
  <si>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</si>
  <si>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</si>
  <si>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</si>
  <si>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</si>
  <si>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</si>
  <si>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</si>
  <si>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</si>
  <si>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</si>
  <si>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</si>
  <si>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</si>
  <si>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</si>
  <si>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</si>
  <si>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</si>
  <si>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</si>
  <si>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</si>
  <si>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</si>
  <si>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</si>
  <si>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</si>
  <si>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</si>
  <si>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</si>
  <si>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</si>
  <si>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</si>
  <si>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</si>
  <si>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</si>
  <si>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</si>
  <si>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</si>
  <si>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</si>
  <si>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</si>
  <si>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</si>
  <si>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</si>
  <si>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</si>
  <si>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</si>
  <si>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</si>
  <si>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</si>
  <si>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</si>
  <si>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</si>
  <si>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</si>
  <si>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</si>
  <si>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</si>
  <si>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</si>
  <si>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</si>
  <si>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</si>
  <si>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</si>
  <si>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</si>
  <si>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</si>
  <si>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</si>
  <si>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</si>
  <si>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</si>
  <si>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</si>
  <si>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</si>
  <si>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</si>
  <si>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</si>
  <si>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</si>
  <si>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</si>
  <si>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</si>
  <si>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</si>
  <si>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</si>
  <si>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</si>
  <si>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</si>
  <si>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</si>
  <si>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</si>
  <si>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</si>
  <si>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</si>
  <si>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</si>
  <si>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</si>
  <si>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</si>
  <si>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</si>
  <si>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</si>
  <si>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</si>
  <si>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</si>
  <si>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</si>
  <si>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</si>
  <si>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</si>
  <si>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</si>
  <si>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</si>
  <si>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</si>
  <si>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</si>
  <si>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</si>
  <si>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</si>
  <si>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</si>
  <si>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</si>
  <si>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</si>
  <si>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</si>
  <si>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</si>
  <si>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</si>
  <si>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</si>
  <si>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</si>
  <si>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</si>
  <si>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</si>
  <si>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</si>
  <si>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</si>
  <si>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</si>
  <si>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</si>
  <si>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</si>
  <si>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</si>
  <si>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</si>
  <si>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</si>
  <si>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</si>
  <si>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</si>
  <si>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</si>
  <si>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</si>
  <si>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</si>
  <si>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</si>
  <si>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</si>
  <si>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</si>
  <si>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</si>
  <si>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</si>
  <si>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</si>
  <si>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</si>
  <si>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</si>
  <si>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</si>
  <si>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</si>
  <si>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</si>
  <si>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</si>
  <si>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</si>
  <si>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</si>
  <si>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</si>
  <si>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</si>
  <si>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</si>
  <si>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</si>
  <si>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</si>
  <si>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</si>
  <si>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</si>
  <si>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</si>
  <si>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</si>
  <si>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</si>
  <si>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</si>
  <si>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</si>
  <si>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</si>
  <si>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</si>
  <si>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</si>
  <si>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</si>
  <si>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</si>
  <si>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</si>
  <si>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</si>
  <si>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</si>
  <si>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</si>
  <si>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</si>
  <si>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</si>
  <si>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</si>
  <si>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</si>
  <si>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</si>
  <si>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</si>
  <si>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</si>
  <si>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</si>
  <si>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</si>
  <si>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</si>
  <si>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</si>
  <si>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</si>
  <si>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</si>
  <si>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</si>
  <si>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</si>
  <si>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</si>
  <si>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</si>
  <si>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</si>
  <si>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</si>
  <si>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</si>
  <si>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</si>
  <si>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</si>
  <si>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</si>
  <si>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</si>
  <si>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</si>
  <si>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</si>
  <si>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</si>
  <si>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</si>
  <si>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</si>
  <si>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</si>
  <si>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</si>
  <si>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</si>
  <si>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</si>
  <si>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</si>
  <si>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</si>
  <si>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</si>
  <si>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</si>
  <si>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</si>
  <si>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</si>
  <si>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</si>
  <si>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</si>
  <si>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</si>
  <si>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</si>
  <si>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</si>
  <si>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</si>
  <si>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</si>
  <si>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</si>
  <si>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</si>
  <si>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</si>
  <si>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</si>
  <si>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</si>
  <si>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</si>
  <si>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</si>
  <si>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</si>
  <si>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</si>
  <si>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</si>
  <si>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</si>
  <si>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</si>
  <si>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</si>
  <si>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</si>
  <si>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</si>
  <si>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</si>
  <si>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</si>
  <si>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</si>
  <si>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</si>
  <si>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</si>
  <si>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</si>
  <si>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</si>
  <si>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</si>
  <si>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</si>
  <si>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</si>
  <si>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</si>
  <si>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</si>
  <si>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</si>
  <si>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</si>
  <si>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</si>
  <si>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</si>
  <si>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</si>
  <si>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</si>
  <si>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</si>
  <si>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</si>
  <si>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</si>
  <si>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</si>
  <si>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</si>
  <si>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</si>
  <si>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</si>
  <si>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</si>
  <si>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</si>
  <si>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</si>
  <si>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</si>
  <si>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</si>
  <si>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</si>
  <si>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</si>
  <si>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</si>
  <si>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</si>
  <si>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</si>
  <si>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</si>
  <si>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</si>
  <si>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</si>
  <si>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</si>
  <si>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</si>
  <si>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</si>
  <si>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</si>
  <si>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</si>
  <si>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</si>
  <si>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</si>
  <si>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</si>
  <si>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</si>
  <si>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</si>
  <si>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</si>
  <si>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</si>
  <si>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</si>
  <si>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</si>
  <si>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</si>
  <si>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</si>
  <si>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</si>
  <si>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</si>
  <si>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</si>
  <si>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</si>
  <si>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</si>
  <si>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</si>
  <si>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</si>
  <si>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</si>
  <si>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</si>
  <si>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</si>
  <si>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</si>
  <si>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</si>
  <si>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</si>
  <si>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</si>
  <si>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</si>
  <si>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</si>
  <si>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</si>
  <si>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</si>
  <si>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</si>
  <si>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</si>
  <si>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</si>
  <si>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</si>
  <si>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</si>
  <si>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</si>
  <si>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</si>
  <si>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</si>
  <si>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</si>
  <si>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</si>
  <si>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</si>
  <si>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</si>
  <si>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</si>
  <si>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</si>
  <si>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</si>
  <si>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</si>
  <si>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</si>
  <si>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</si>
  <si>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</si>
  <si>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</si>
  <si>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</si>
  <si>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</si>
  <si>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</si>
  <si>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</si>
  <si>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</si>
  <si>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</si>
  <si>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</si>
  <si>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</si>
  <si>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</si>
  <si>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</si>
  <si>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</si>
  <si>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</si>
  <si>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</si>
  <si>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</si>
  <si>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</si>
  <si>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</si>
  <si>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</si>
  <si>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</si>
  <si>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</si>
  <si>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</si>
  <si>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</si>
  <si>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</si>
  <si>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</si>
  <si>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</si>
  <si>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</si>
  <si>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</si>
  <si>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</si>
  <si>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</si>
  <si>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</si>
  <si>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</si>
  <si>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</si>
  <si>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</si>
  <si>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</si>
  <si>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</si>
  <si>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</si>
  <si>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</si>
  <si>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</si>
  <si>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</si>
  <si>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</si>
  <si>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</si>
  <si>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</si>
  <si>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</si>
  <si>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</si>
  <si>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</si>
  <si>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</si>
  <si>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</si>
  <si>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</si>
  <si>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</si>
  <si>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</si>
  <si>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</si>
  <si>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</si>
  <si>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</si>
  <si>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</si>
  <si>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</si>
  <si>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</si>
  <si>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</si>
  <si>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</si>
  <si>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</si>
  <si>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</si>
  <si>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</si>
  <si>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</si>
  <si>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</si>
  <si>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</si>
  <si>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</si>
  <si>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</si>
  <si>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</si>
  <si>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</si>
  <si>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</si>
  <si>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</si>
  <si>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</si>
  <si>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</si>
  <si>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</si>
  <si>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</si>
  <si>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</si>
  <si>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</si>
  <si>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</si>
  <si>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</si>
  <si>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</si>
  <si>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</si>
  <si>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</si>
  <si>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</si>
  <si>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</si>
  <si>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</si>
  <si>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</si>
  <si>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</si>
  <si>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</si>
  <si>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</si>
  <si>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</si>
  <si>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</si>
  <si>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</si>
  <si>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</si>
  <si>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</si>
  <si>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</si>
  <si>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</si>
  <si>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</si>
  <si>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</si>
  <si>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</si>
  <si>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</si>
  <si>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</si>
  <si>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</si>
  <si>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</si>
  <si>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</si>
  <si>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</si>
  <si>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</si>
  <si>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</si>
  <si>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</si>
  <si>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</si>
  <si>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</si>
  <si>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</si>
  <si>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</si>
  <si>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</si>
  <si>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</si>
  <si>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</si>
  <si>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</si>
  <si>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</si>
  <si>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</si>
  <si>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</si>
  <si>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</si>
  <si>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</si>
  <si>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</si>
  <si>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</si>
  <si>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</si>
  <si>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</si>
  <si>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</si>
  <si>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</si>
  <si>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</si>
  <si>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</si>
  <si>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</si>
  <si>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</si>
  <si>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</si>
  <si>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</si>
  <si>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</si>
  <si>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</si>
  <si>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</si>
  <si>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</si>
  <si>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</si>
  <si>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</si>
  <si>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</si>
  <si>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</si>
  <si>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</si>
  <si>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</si>
  <si>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</si>
  <si>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</si>
  <si>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</si>
  <si>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</si>
  <si>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</si>
  <si>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</si>
  <si>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</si>
  <si>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</si>
  <si>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</si>
  <si>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</si>
  <si>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</si>
  <si>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</si>
  <si>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</si>
  <si>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</si>
  <si>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</si>
  <si>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</si>
  <si>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</si>
  <si>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</si>
  <si>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</si>
  <si>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</si>
  <si>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</si>
  <si>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</si>
  <si>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</si>
  <si>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</si>
  <si>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</si>
  <si>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</si>
  <si>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</si>
  <si>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</si>
  <si>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</si>
  <si>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</si>
  <si>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</si>
  <si>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</si>
  <si>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</si>
  <si>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</si>
  <si>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</si>
  <si>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</si>
  <si>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</si>
  <si>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</si>
  <si>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</si>
  <si>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</si>
  <si>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</si>
  <si>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</si>
  <si>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</si>
  <si>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</si>
  <si>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</si>
  <si>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</si>
  <si>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</si>
  <si>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</si>
  <si>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</si>
  <si>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</si>
  <si>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</si>
  <si>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</si>
  <si>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</si>
  <si>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</si>
  <si>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</si>
  <si>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</si>
  <si>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</si>
  <si>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</si>
  <si>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</si>
  <si>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</si>
  <si>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</si>
  <si>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</si>
  <si>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</si>
  <si>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</si>
  <si>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</si>
  <si>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</si>
  <si>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</si>
  <si>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</si>
  <si>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</si>
  <si>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</si>
  <si>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</si>
  <si>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</si>
  <si>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</si>
  <si>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</si>
  <si>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</si>
  <si>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</si>
  <si>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</si>
  <si>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</si>
  <si>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</si>
  <si>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</si>
  <si>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</si>
  <si>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</si>
  <si>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</si>
  <si>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</si>
  <si>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</si>
  <si>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</si>
  <si>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</si>
  <si>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</si>
  <si>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</si>
  <si>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</si>
  <si>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</si>
  <si>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</si>
  <si>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</si>
  <si>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</si>
  <si>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</si>
  <si>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</si>
  <si>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</si>
  <si>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</si>
  <si>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</si>
  <si>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</si>
  <si>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</si>
  <si>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</si>
  <si>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</si>
  <si>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</si>
  <si>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</si>
  <si>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</si>
  <si>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</si>
  <si>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</si>
  <si>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</si>
  <si>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</si>
  <si>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</si>
  <si>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</si>
  <si>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</si>
  <si>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</si>
  <si>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</si>
  <si>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</si>
  <si>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</si>
  <si>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</si>
  <si>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</si>
  <si>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</si>
  <si>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</si>
  <si>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</si>
  <si>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</si>
  <si>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</si>
  <si>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</si>
  <si>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</si>
  <si>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</si>
  <si>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</si>
  <si>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</si>
  <si>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</si>
  <si>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</si>
  <si>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</si>
  <si>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</si>
  <si>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</si>
  <si>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</si>
  <si>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</si>
  <si>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</si>
  <si>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</si>
  <si>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</si>
  <si>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</si>
  <si>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</si>
  <si>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</si>
  <si>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</si>
  <si>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</si>
  <si>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</si>
  <si>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</si>
  <si>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</si>
  <si>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</si>
  <si>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</si>
  <si>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</si>
  <si>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</si>
  <si>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</si>
  <si>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</si>
  <si>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</si>
  <si>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</si>
  <si>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</si>
  <si>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</si>
  <si>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</si>
  <si>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</si>
  <si>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</si>
  <si>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</si>
  <si>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</si>
  <si>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</si>
  <si>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</si>
  <si>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</si>
  <si>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</si>
  <si>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</si>
  <si>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</si>
  <si>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</si>
  <si>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</si>
  <si>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</si>
  <si>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</si>
  <si>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</si>
  <si>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</si>
  <si>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</si>
  <si>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</si>
  <si>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</si>
  <si>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</si>
  <si>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</si>
  <si>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</si>
  <si>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</si>
  <si>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</si>
  <si>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</si>
  <si>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</si>
  <si>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</si>
  <si>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</si>
  <si>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</si>
  <si>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</si>
  <si>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</si>
  <si>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</si>
  <si>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</si>
  <si>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</si>
  <si>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</si>
  <si>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</si>
  <si>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</si>
  <si>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</si>
  <si>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</si>
  <si>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</si>
  <si>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</si>
  <si>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</si>
  <si>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</si>
  <si>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</si>
  <si>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</si>
  <si>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</si>
  <si>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</si>
  <si>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</si>
  <si>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</si>
  <si>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</si>
  <si>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</si>
  <si>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</si>
  <si>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</si>
  <si>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</si>
  <si>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</si>
  <si>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</si>
  <si>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</si>
  <si>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</si>
  <si>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</si>
  <si>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</si>
  <si>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</si>
  <si>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</si>
  <si>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</si>
  <si>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</si>
  <si>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</si>
  <si>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</si>
  <si>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</si>
  <si>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</si>
  <si>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</si>
  <si>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</si>
  <si>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</si>
  <si>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</si>
  <si>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</si>
  <si>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</si>
  <si>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</si>
  <si>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</si>
  <si>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</si>
  <si>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</si>
  <si>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</si>
  <si>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</si>
  <si>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</si>
  <si>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</si>
  <si>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</si>
  <si>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</si>
  <si>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</si>
  <si>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</si>
  <si>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</si>
  <si>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</si>
  <si>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</si>
  <si>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</si>
  <si>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</si>
  <si>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</si>
  <si>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</si>
  <si>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</si>
  <si>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</si>
  <si>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</si>
  <si>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</si>
  <si>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</si>
  <si>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</si>
  <si>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</si>
  <si>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</si>
  <si>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</si>
  <si>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</si>
  <si>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</si>
  <si>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</si>
  <si>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</si>
  <si>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</si>
  <si>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</si>
  <si>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</si>
  <si>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</si>
  <si>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</si>
  <si>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</si>
  <si>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</si>
  <si>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</si>
  <si>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</si>
  <si>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</si>
  <si>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</si>
  <si>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</si>
  <si>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</si>
  <si>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</si>
  <si>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</si>
  <si>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</si>
  <si>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</si>
  <si>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</si>
  <si>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</si>
  <si>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</si>
  <si>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</si>
  <si>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</si>
  <si>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</si>
  <si>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</si>
  <si>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</si>
  <si>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</si>
  <si>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</si>
  <si>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</si>
  <si>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</si>
  <si>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</si>
  <si>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</si>
  <si>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</si>
  <si>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</si>
  <si>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</si>
  <si>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</si>
  <si>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</si>
  <si>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</si>
  <si>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</si>
  <si>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</si>
  <si>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</si>
  <si>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</si>
  <si>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</si>
  <si>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</si>
  <si>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</si>
  <si>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</si>
  <si>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</si>
  <si>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</si>
  <si>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</si>
  <si>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</si>
  <si>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</si>
  <si>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</si>
  <si>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</si>
  <si>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</si>
  <si>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</si>
  <si>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</si>
  <si>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</si>
  <si>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</si>
  <si>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</si>
  <si>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</si>
  <si>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</si>
  <si>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</si>
  <si>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</si>
  <si>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</si>
  <si>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</si>
  <si>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</si>
  <si>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</si>
  <si>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</si>
  <si>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</si>
  <si>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</si>
  <si>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</si>
  <si>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</si>
  <si>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</si>
  <si>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</si>
  <si>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</si>
  <si>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</si>
  <si>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</si>
  <si>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</si>
  <si>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</si>
  <si>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</si>
  <si>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</si>
  <si>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</si>
  <si>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</si>
  <si>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</si>
  <si>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</si>
  <si>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</si>
  <si>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</si>
  <si>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</si>
  <si>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</si>
  <si>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</si>
  <si>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</si>
  <si>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</si>
  <si>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</si>
  <si>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</si>
  <si>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</si>
  <si>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</si>
  <si>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</si>
  <si>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</si>
  <si>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</si>
  <si>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</si>
  <si>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</si>
  <si>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</si>
  <si>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</si>
  <si>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</si>
  <si>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</si>
  <si>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</si>
  <si>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</si>
  <si>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</si>
  <si>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</si>
  <si>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</si>
  <si>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</si>
  <si>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</si>
  <si>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</si>
  <si>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</si>
  <si>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</si>
  <si>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</si>
  <si>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</si>
  <si>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</si>
  <si>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</si>
  <si>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</si>
  <si>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</si>
  <si>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</si>
  <si>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</si>
  <si>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</si>
  <si>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</si>
  <si>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</si>
  <si>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</si>
  <si>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</si>
  <si>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</si>
  <si>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</si>
  <si>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</si>
  <si>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</si>
  <si>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</si>
  <si>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</si>
  <si>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</si>
  <si>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</si>
  <si>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</si>
  <si>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</si>
  <si>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</si>
  <si>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</si>
  <si>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</si>
  <si>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</si>
  <si>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</si>
  <si>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</si>
  <si>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</si>
  <si>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</si>
  <si>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</si>
  <si>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</si>
  <si>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</si>
  <si>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</si>
  <si>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</si>
  <si>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</si>
  <si>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</si>
  <si>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</si>
  <si>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</si>
  <si>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</si>
  <si>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</si>
  <si>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</si>
  <si>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</si>
  <si>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</si>
  <si>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</si>
  <si>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</si>
  <si>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</si>
  <si>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</si>
  <si>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</si>
  <si>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</si>
  <si>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</si>
  <si>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</si>
  <si>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</si>
  <si>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</si>
  <si>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</si>
  <si>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</si>
  <si>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</si>
  <si>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</si>
  <si>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</si>
  <si>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</si>
  <si>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</si>
  <si>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</si>
  <si>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</si>
  <si>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</si>
  <si>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</si>
  <si>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</si>
  <si>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</si>
  <si>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</si>
  <si>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</si>
  <si>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</si>
  <si>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</si>
  <si>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</si>
  <si>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</si>
  <si>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</si>
  <si>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</si>
  <si>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</si>
  <si>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</si>
  <si>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</si>
  <si>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</si>
  <si>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</si>
  <si>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</si>
  <si>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</si>
  <si>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</si>
  <si>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</si>
  <si>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</si>
  <si>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</si>
  <si>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</si>
  <si>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</si>
  <si>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</si>
  <si>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</si>
  <si>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</si>
  <si>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</si>
  <si>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</si>
  <si>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</si>
  <si>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</si>
  <si>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</si>
  <si>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</si>
  <si>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</si>
  <si>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</si>
  <si>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</si>
  <si>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</si>
  <si>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</si>
  <si>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</si>
  <si>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</si>
  <si>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</si>
  <si>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</si>
  <si>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</si>
  <si>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</si>
  <si>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</si>
  <si>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</si>
  <si>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</si>
  <si>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</si>
  <si>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</si>
  <si>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</si>
  <si>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</si>
  <si>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</si>
  <si>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</si>
  <si>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</si>
  <si>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</si>
  <si>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</si>
  <si>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</si>
  <si>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</si>
  <si>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</si>
  <si>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</si>
  <si>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</si>
  <si>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</si>
  <si>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</si>
  <si>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</si>
  <si>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</si>
  <si>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</si>
  <si>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</si>
  <si>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</si>
  <si>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</si>
  <si>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</si>
  <si>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</si>
  <si>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</si>
  <si>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</si>
  <si>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</si>
  <si>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</si>
  <si>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</si>
  <si>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</si>
  <si>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</si>
  <si>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</si>
  <si>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</si>
  <si>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</si>
  <si>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</si>
  <si>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</si>
  <si>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</si>
  <si>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</si>
  <si>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</si>
  <si>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</si>
  <si>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</si>
  <si>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</si>
  <si>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</si>
  <si>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</si>
  <si>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</si>
  <si>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</si>
  <si>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</si>
  <si>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</si>
  <si>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</si>
  <si>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</si>
  <si>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</si>
  <si>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</si>
  <si>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</si>
  <si>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</si>
  <si>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</si>
  <si>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</si>
  <si>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</si>
  <si>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</si>
  <si>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</si>
  <si>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</si>
  <si>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</si>
  <si>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</si>
  <si>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</si>
  <si>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</si>
  <si>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</si>
  <si>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</si>
  <si>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</si>
  <si>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</si>
  <si>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</si>
  <si>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</si>
  <si>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</si>
  <si>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</si>
  <si>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</si>
  <si>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</si>
  <si>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</si>
  <si>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</si>
  <si>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</si>
  <si>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</si>
  <si>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</si>
  <si>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</si>
  <si>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</si>
  <si>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</si>
  <si>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</si>
  <si>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</si>
  <si>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</si>
  <si>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</si>
  <si>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</si>
  <si>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</si>
  <si>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</si>
  <si>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</si>
  <si>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</si>
  <si>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</si>
  <si>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</si>
  <si>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</si>
  <si>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</si>
  <si>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</si>
  <si>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</si>
  <si>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</si>
  <si>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</si>
  <si>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</si>
  <si>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</si>
  <si>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</si>
  <si>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</si>
  <si>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</si>
  <si>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</si>
  <si>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</si>
  <si>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</si>
  <si>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</si>
  <si>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</si>
  <si>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</si>
  <si>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</si>
  <si>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</si>
  <si>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</si>
  <si>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</si>
  <si>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</si>
  <si>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</si>
  <si>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</si>
  <si>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</si>
  <si>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</si>
  <si>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</si>
  <si>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</si>
  <si>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</si>
  <si>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</si>
  <si>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</si>
  <si>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</si>
  <si>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</si>
  <si>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</si>
  <si>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</si>
  <si>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</si>
  <si>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</si>
  <si>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</si>
  <si>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</si>
  <si>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</si>
  <si>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</si>
  <si>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</si>
  <si>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</si>
  <si>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</si>
  <si>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</si>
  <si>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</si>
  <si>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</si>
  <si>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</si>
  <si>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</si>
  <si>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</si>
  <si>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</si>
  <si>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</si>
  <si>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</si>
  <si>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</si>
  <si>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</si>
  <si>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</si>
  <si>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</si>
  <si>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</si>
  <si>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</si>
  <si>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</si>
  <si>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</si>
  <si>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</si>
  <si>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</si>
  <si>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</si>
  <si>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</si>
  <si>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</si>
  <si>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</si>
  <si>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</si>
  <si>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</si>
  <si>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</si>
  <si>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</si>
  <si>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</si>
  <si>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</si>
  <si>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</si>
  <si>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</si>
  <si>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</si>
  <si>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</si>
  <si>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</si>
  <si>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</si>
  <si>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</si>
  <si>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</si>
  <si>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</si>
  <si>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</si>
  <si>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</si>
  <si>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</si>
  <si>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</si>
  <si>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</si>
  <si>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</si>
  <si>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</si>
  <si>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</si>
  <si>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</si>
  <si>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</si>
  <si>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</si>
  <si>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</si>
  <si>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</si>
  <si>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</si>
  <si>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</si>
  <si>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</si>
  <si>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</si>
  <si>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</si>
  <si>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</si>
  <si>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</si>
  <si>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</si>
  <si>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</si>
  <si>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</si>
  <si>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</si>
  <si>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</si>
  <si>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</si>
  <si>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</si>
  <si>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</si>
  <si>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</si>
  <si>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</si>
  <si>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</si>
  <si>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</si>
  <si>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</si>
  <si>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</si>
  <si>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</si>
  <si>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</si>
  <si>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</si>
  <si>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</si>
  <si>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</si>
  <si>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</si>
  <si>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</si>
  <si>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</si>
  <si>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</si>
  <si>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</si>
  <si>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</si>
  <si>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</si>
  <si>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</si>
  <si>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</si>
  <si>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</si>
  <si>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</si>
  <si>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</si>
  <si>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</si>
  <si>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</si>
  <si>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</si>
  <si>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</si>
  <si>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</si>
  <si>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</si>
  <si>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</si>
  <si>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</si>
  <si>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</si>
  <si>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</si>
  <si>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</si>
  <si>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</si>
  <si>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</si>
  <si>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</si>
  <si>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</si>
  <si>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</si>
  <si>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</si>
  <si>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</si>
  <si>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</si>
  <si>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</si>
  <si>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</si>
  <si>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</si>
  <si>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</si>
  <si>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</si>
  <si>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</si>
  <si>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</si>
  <si>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</si>
  <si>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</si>
  <si>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</si>
  <si>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</si>
  <si>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</si>
  <si>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</si>
  <si>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</si>
  <si>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</si>
  <si>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</si>
  <si>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</si>
  <si>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</si>
  <si>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</si>
  <si>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</si>
  <si>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</si>
  <si>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</si>
  <si>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</si>
  <si>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</si>
  <si>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</si>
  <si>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</si>
  <si>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</si>
  <si>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</si>
  <si>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</si>
  <si>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</si>
  <si>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</si>
  <si>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</si>
  <si>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</si>
  <si>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</si>
  <si>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</si>
  <si>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</si>
  <si>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</si>
  <si>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</si>
  <si>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</si>
  <si>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</si>
  <si>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</si>
  <si>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</si>
  <si>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</si>
  <si>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</si>
  <si>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</si>
  <si>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</si>
  <si>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</si>
  <si>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</si>
  <si>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</si>
  <si>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</si>
  <si>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</si>
  <si>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</si>
  <si>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</si>
  <si>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</si>
  <si>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</si>
  <si>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</si>
  <si>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</si>
  <si>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</si>
  <si>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</si>
  <si>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</si>
  <si>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</si>
  <si>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</si>
  <si>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</si>
  <si>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</si>
  <si>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</si>
  <si>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</si>
  <si>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</si>
  <si>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</si>
  <si>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</si>
  <si>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</si>
  <si>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</si>
  <si>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</si>
  <si>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</si>
  <si>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</si>
  <si>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</si>
  <si>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</si>
  <si>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</si>
  <si>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</si>
  <si>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</si>
  <si>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</si>
  <si>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</si>
  <si>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</si>
  <si>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</si>
  <si>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</si>
  <si>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</si>
  <si>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</si>
  <si>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</si>
  <si>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</si>
  <si>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</si>
  <si>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</si>
  <si>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</si>
  <si>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</si>
  <si>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</si>
  <si>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</si>
  <si>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</si>
  <si>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</si>
  <si>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</si>
  <si>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</si>
  <si>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</si>
  <si>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</si>
  <si>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</si>
  <si>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</si>
  <si>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</si>
  <si>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</si>
  <si>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</si>
  <si>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</si>
  <si>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</si>
  <si>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</si>
  <si>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</si>
  <si>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</si>
  <si>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</si>
  <si>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</si>
  <si>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</si>
  <si>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</si>
  <si>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</si>
  <si>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</si>
  <si>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</si>
  <si>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</si>
  <si>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</si>
  <si>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</si>
  <si>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</si>
  <si>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</si>
  <si>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</si>
  <si>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</si>
  <si>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</si>
  <si>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</si>
  <si>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</si>
  <si>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</si>
  <si>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</si>
  <si>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</si>
  <si>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</si>
  <si>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</si>
  <si>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</si>
  <si>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</si>
  <si>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</si>
  <si>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</si>
  <si>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</si>
  <si>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</si>
  <si>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</si>
  <si>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</si>
  <si>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</si>
  <si>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</si>
  <si>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</si>
  <si>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</si>
  <si>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</si>
  <si>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</si>
  <si>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</si>
  <si>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</si>
  <si>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</si>
  <si>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</si>
  <si>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</si>
  <si>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</si>
  <si>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</si>
  <si>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</si>
  <si>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</si>
  <si>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</si>
  <si>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</si>
  <si>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</si>
  <si>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</si>
  <si>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</si>
  <si>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</si>
  <si>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</si>
  <si>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</si>
  <si>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</si>
  <si>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</si>
  <si>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</si>
  <si>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</si>
  <si>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</si>
  <si>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</si>
  <si>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</si>
  <si>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</si>
  <si>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</si>
  <si>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</si>
  <si>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</si>
  <si>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</si>
  <si>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</si>
  <si>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</si>
  <si>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</si>
  <si>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</si>
  <si>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</si>
  <si>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</si>
  <si>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</si>
  <si>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</si>
  <si>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</si>
  <si>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</si>
  <si>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</si>
  <si>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</si>
  <si>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</si>
  <si>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</si>
  <si>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</si>
  <si>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</si>
  <si>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</si>
  <si>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</si>
  <si>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</si>
  <si>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</si>
  <si>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</si>
  <si>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</si>
  <si>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</si>
  <si>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</si>
  <si>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</si>
  <si>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</si>
  <si>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</si>
  <si>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</si>
  <si>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</si>
  <si>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</si>
  <si>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</si>
  <si>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</si>
  <si>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</si>
  <si>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</si>
  <si>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</si>
  <si>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</si>
  <si>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</si>
  <si>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</si>
  <si>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</si>
  <si>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</si>
  <si>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</si>
  <si>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</si>
  <si>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</si>
  <si>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</si>
  <si>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</si>
  <si>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</si>
  <si>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</si>
  <si>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</si>
  <si>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</si>
  <si>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</si>
  <si>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</si>
  <si>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</si>
  <si>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</si>
  <si>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</si>
  <si>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</si>
  <si>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</si>
  <si>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</si>
  <si>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</si>
  <si>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</si>
  <si>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</si>
  <si>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</si>
  <si>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</si>
  <si>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</si>
  <si>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</si>
  <si>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</si>
  <si>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</si>
  <si>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</si>
  <si>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</si>
  <si>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</si>
  <si>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</si>
  <si>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</si>
  <si>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</si>
  <si>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</si>
  <si>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</si>
  <si>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</si>
  <si>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</si>
  <si>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</si>
  <si>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</si>
  <si>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</si>
  <si>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</si>
  <si>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</si>
  <si>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</si>
  <si>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</si>
  <si>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</si>
  <si>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</si>
  <si>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</si>
  <si>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</si>
  <si>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</si>
  <si>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</si>
  <si>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</si>
  <si>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</si>
  <si>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</si>
  <si>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</si>
  <si>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</si>
  <si>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</si>
  <si>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</si>
  <si>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</si>
  <si>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</si>
  <si>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</si>
  <si>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</si>
  <si>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</si>
  <si>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</si>
  <si>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</si>
  <si>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</si>
  <si>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</si>
  <si>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</si>
  <si>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</si>
  <si>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</si>
  <si>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</si>
  <si>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</si>
  <si>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</si>
  <si>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</si>
  <si>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</si>
  <si>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</si>
  <si>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</si>
  <si>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</si>
  <si>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</si>
  <si>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</si>
  <si>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</si>
  <si>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</si>
  <si>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</si>
  <si>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</si>
  <si>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</si>
  <si>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</si>
  <si>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</si>
  <si>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</si>
  <si>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</si>
  <si>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</si>
  <si>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</si>
  <si>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</si>
  <si>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</si>
  <si>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</si>
  <si>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</si>
  <si>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</si>
  <si>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</si>
  <si>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</si>
  <si>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</si>
  <si>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</si>
  <si>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</si>
  <si>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</si>
  <si>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</si>
  <si>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</si>
  <si>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</si>
  <si>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</si>
  <si>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</si>
  <si>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</si>
  <si>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</si>
  <si>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</si>
  <si>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</si>
  <si>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</si>
  <si>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</si>
  <si>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</si>
  <si>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</si>
  <si>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</si>
  <si>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</si>
  <si>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</si>
  <si>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</si>
  <si>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</si>
  <si>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</si>
  <si>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</si>
  <si>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</si>
  <si>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</si>
  <si>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</si>
  <si>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</si>
  <si>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</si>
  <si>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</si>
  <si>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</si>
  <si>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</si>
  <si>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</si>
  <si>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</si>
  <si>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</si>
  <si>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</si>
  <si>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</si>
  <si>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</si>
  <si>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</si>
  <si>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</si>
  <si>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</si>
  <si>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</si>
  <si>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</si>
  <si>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</si>
  <si>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</si>
  <si>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</si>
  <si>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</si>
  <si>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</si>
  <si>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</si>
  <si>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</si>
  <si>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</si>
  <si>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</si>
  <si>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</si>
  <si>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</si>
  <si>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</si>
  <si>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</si>
  <si>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</si>
  <si>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</si>
  <si>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</si>
  <si>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</si>
  <si>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</si>
  <si>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</si>
  <si>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</si>
  <si>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</si>
  <si>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</si>
  <si>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</si>
  <si>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</si>
  <si>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</si>
  <si>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</si>
  <si>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</si>
  <si>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</si>
  <si>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</si>
  <si>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</si>
  <si>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</si>
  <si>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</si>
  <si>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</si>
  <si>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</si>
  <si>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</si>
  <si>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</si>
  <si>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</si>
  <si>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</si>
  <si>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</si>
  <si>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</si>
  <si>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</si>
  <si>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</si>
  <si>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</si>
  <si>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</si>
  <si>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</si>
  <si>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</si>
  <si>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</si>
  <si>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</si>
  <si>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</si>
  <si>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</si>
  <si>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</si>
  <si>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</si>
  <si>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</si>
  <si>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</si>
  <si>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</si>
  <si>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</si>
  <si>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</si>
  <si>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</si>
  <si>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</si>
  <si>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</si>
  <si>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</si>
  <si>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</si>
  <si>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</si>
  <si>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</si>
  <si>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</si>
  <si>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</si>
  <si>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</si>
  <si>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</si>
  <si>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</si>
  <si>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</si>
  <si>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</si>
  <si>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</si>
  <si>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</si>
  <si>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</si>
  <si>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</si>
  <si>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</si>
  <si>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</si>
  <si>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</si>
  <si>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</si>
  <si>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</si>
  <si>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</si>
  <si>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</si>
  <si>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</si>
  <si>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</si>
  <si>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</si>
  <si>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</si>
  <si>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</si>
  <si>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</si>
  <si>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</si>
  <si>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</si>
  <si>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</si>
  <si>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</si>
  <si>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</si>
  <si>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</si>
  <si>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</si>
  <si>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</si>
  <si>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</si>
  <si>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</si>
  <si>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</si>
  <si>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</si>
  <si>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</si>
  <si>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</si>
  <si>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</si>
  <si>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</si>
  <si>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</si>
  <si>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</si>
  <si>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</si>
  <si>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</si>
  <si>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</si>
  <si>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</si>
  <si>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</si>
  <si>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</si>
  <si>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</si>
  <si>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</si>
  <si>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</si>
  <si>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</si>
  <si>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</si>
  <si>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</si>
  <si>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</si>
  <si>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</si>
  <si>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</si>
  <si>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</si>
  <si>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</si>
  <si>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</si>
  <si>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</si>
  <si>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</si>
  <si>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</si>
  <si>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</si>
  <si>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</si>
  <si>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</si>
  <si>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</si>
  <si>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</si>
  <si>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</si>
  <si>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</si>
  <si>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</si>
  <si>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</si>
  <si>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</si>
  <si>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</si>
  <si>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</si>
  <si>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</si>
  <si>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</si>
  <si>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</si>
  <si>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</si>
  <si>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</si>
  <si>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</si>
  <si>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</si>
  <si>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</si>
  <si>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</si>
  <si>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</si>
  <si>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</si>
  <si>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</si>
  <si>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</si>
  <si>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</si>
  <si>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</si>
  <si>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</si>
  <si>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</si>
  <si>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</si>
  <si>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</si>
  <si>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</si>
  <si>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</si>
  <si>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</si>
  <si>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</si>
  <si>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</si>
  <si>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</si>
  <si>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</si>
  <si>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</si>
  <si>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</si>
  <si>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</si>
  <si>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</si>
  <si>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</si>
  <si>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</si>
  <si>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</si>
  <si>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</si>
  <si>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</si>
  <si>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</si>
  <si>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</si>
  <si>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</si>
  <si>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</si>
  <si>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</si>
  <si>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</si>
  <si>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</si>
  <si>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</si>
  <si>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</si>
  <si>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</si>
  <si>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</si>
  <si>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</si>
  <si>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</si>
  <si>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</si>
  <si>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</si>
  <si>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</si>
  <si>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</si>
  <si>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</si>
  <si>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</si>
  <si>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</si>
  <si>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</si>
  <si>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</si>
  <si>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</si>
  <si>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</si>
  <si>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</si>
  <si>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</si>
  <si>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</si>
  <si>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</si>
  <si>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</si>
  <si>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</si>
  <si>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</si>
  <si>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</si>
  <si>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</si>
  <si>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</si>
  <si>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</si>
  <si>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</si>
  <si>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</si>
  <si>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</si>
  <si>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</si>
  <si>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</si>
  <si>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</si>
  <si>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</si>
  <si>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</si>
  <si>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</si>
  <si>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</si>
  <si>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</si>
  <si>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</si>
  <si>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</si>
  <si>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</si>
  <si>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</si>
  <si>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</si>
  <si>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</si>
  <si>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</si>
  <si>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</si>
  <si>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</si>
  <si>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</si>
  <si>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</si>
  <si>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</si>
  <si>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</si>
  <si>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</si>
  <si>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</si>
  <si>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</si>
  <si>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</si>
  <si>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</si>
  <si>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</si>
  <si>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</si>
  <si>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</si>
  <si>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</si>
  <si>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</si>
  <si>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</si>
  <si>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</si>
  <si>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</si>
  <si>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</si>
  <si>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</si>
  <si>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</si>
  <si>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</si>
  <si>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</si>
  <si>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</si>
  <si>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</si>
  <si>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</si>
  <si>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</si>
  <si>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</si>
  <si>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</si>
  <si>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</si>
  <si>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</si>
  <si>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</si>
  <si>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</si>
  <si>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</si>
  <si>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</si>
  <si>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</si>
  <si>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</si>
  <si>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</si>
  <si>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</si>
  <si>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</si>
  <si>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</si>
  <si>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</si>
  <si>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</si>
  <si>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</si>
  <si>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</si>
  <si>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</si>
  <si>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</si>
  <si>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</si>
  <si>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</si>
  <si>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</si>
  <si>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</si>
  <si>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</si>
  <si>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</si>
  <si>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</si>
  <si>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</si>
  <si>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</si>
  <si>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</si>
  <si>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</si>
  <si>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</si>
  <si>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</si>
  <si>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</si>
  <si>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</si>
  <si>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</si>
  <si>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</si>
  <si>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</si>
  <si>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</si>
  <si>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</si>
  <si>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</si>
  <si>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</si>
  <si>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</si>
  <si>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</si>
  <si>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</si>
  <si>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</si>
  <si>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</si>
  <si>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</si>
  <si>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</si>
  <si>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</si>
  <si>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</si>
  <si>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</si>
  <si>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</si>
  <si>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</si>
  <si>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</si>
  <si>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</si>
  <si>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</si>
  <si>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</si>
  <si>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</si>
  <si>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</si>
  <si>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</si>
  <si>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</si>
  <si>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</si>
  <si>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</si>
  <si>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</si>
  <si>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</si>
  <si>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</si>
  <si>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</si>
  <si>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</si>
  <si>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</si>
  <si>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</si>
  <si>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</si>
  <si>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</si>
  <si>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</si>
  <si>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</si>
  <si>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</si>
  <si>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</si>
  <si>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</si>
  <si>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</si>
  <si>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</si>
  <si>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</si>
  <si>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</si>
  <si>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</si>
  <si>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</si>
  <si>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</si>
  <si>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</si>
  <si>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</si>
  <si>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</si>
  <si>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</si>
  <si>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</si>
  <si>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</si>
  <si>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</si>
  <si>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</si>
  <si>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</si>
  <si>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</si>
  <si>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</si>
  <si>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</si>
  <si>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</si>
  <si>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</si>
  <si>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</si>
  <si>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</si>
  <si>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</si>
  <si>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</si>
  <si>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</si>
  <si>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</si>
  <si>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</si>
  <si>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</si>
  <si>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</si>
  <si>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</si>
  <si>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</si>
  <si>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</si>
  <si>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</si>
  <si>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</si>
  <si>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</si>
  <si>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</si>
  <si>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</si>
  <si>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</si>
  <si>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</si>
  <si>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</si>
  <si>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</si>
  <si>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</si>
  <si>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</si>
  <si>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</si>
  <si>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</si>
  <si>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</si>
  <si>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</si>
  <si>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</si>
  <si>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</si>
  <si>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</si>
  <si>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</si>
  <si>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</si>
  <si>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</si>
  <si>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</si>
  <si>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</si>
  <si>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</si>
  <si>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</si>
  <si>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</si>
  <si>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</si>
  <si>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</si>
  <si>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</si>
  <si>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</si>
  <si>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</si>
  <si>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</si>
  <si>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</si>
  <si>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</si>
  <si>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</si>
  <si>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</si>
  <si>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</si>
  <si>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</si>
  <si>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</si>
  <si>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</si>
  <si>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</si>
  <si>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</si>
  <si>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</si>
  <si>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</si>
  <si>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</si>
  <si>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</si>
  <si>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</si>
  <si>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</si>
  <si>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</si>
  <si>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</si>
  <si>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</si>
  <si>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</si>
  <si>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</si>
  <si>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</si>
  <si>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</si>
  <si>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</si>
  <si>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</si>
  <si>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</si>
  <si>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</si>
  <si>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</si>
  <si>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</si>
  <si>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</si>
  <si>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</si>
  <si>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</si>
  <si>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</si>
  <si>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</si>
  <si>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</si>
  <si>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</si>
  <si>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</si>
  <si>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</si>
  <si>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</si>
  <si>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</si>
  <si>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</si>
  <si>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</si>
  <si>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</si>
  <si>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</si>
  <si>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</si>
  <si>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</si>
  <si>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</si>
  <si>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</si>
  <si>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</si>
  <si>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</si>
  <si>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</si>
  <si>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</si>
  <si>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</si>
  <si>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</si>
  <si>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</si>
  <si>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</si>
  <si>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</si>
  <si>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</si>
  <si>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</si>
  <si>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</si>
  <si>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</si>
  <si>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</si>
  <si>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</si>
  <si>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</si>
  <si>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</si>
  <si>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</si>
  <si>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</si>
  <si>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</si>
  <si>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</si>
  <si>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</si>
  <si>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</si>
  <si>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</si>
  <si>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</si>
  <si>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</si>
  <si>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</si>
  <si>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</si>
  <si>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</si>
  <si>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</si>
  <si>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</si>
  <si>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</si>
  <si>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</si>
  <si>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</si>
  <si>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</si>
  <si>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</si>
  <si>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</si>
  <si>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</si>
  <si>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</si>
  <si>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</si>
  <si>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</si>
  <si>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</si>
  <si>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</si>
  <si>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</si>
  <si>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</si>
  <si>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</si>
  <si>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</si>
  <si>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</si>
  <si>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</si>
  <si>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</si>
  <si>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</si>
  <si>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</si>
  <si>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</si>
  <si>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</si>
  <si>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</si>
  <si>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</si>
  <si>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</si>
  <si>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</si>
  <si>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</si>
  <si>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</si>
  <si>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</si>
  <si>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</si>
  <si>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</si>
  <si>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</si>
  <si>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</si>
  <si>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</si>
  <si>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</si>
  <si>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</si>
  <si>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</si>
  <si>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</si>
  <si>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</si>
  <si>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</si>
  <si>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</si>
  <si>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</si>
  <si>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</si>
  <si>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</si>
  <si>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</si>
  <si>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</si>
  <si>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</si>
  <si>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</si>
  <si>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</si>
  <si>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</si>
  <si>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</si>
  <si>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</si>
  <si>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</si>
  <si>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</si>
  <si>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</si>
  <si>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</si>
  <si>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</si>
  <si>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</si>
  <si>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</si>
  <si>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</si>
  <si>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</si>
  <si>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</si>
  <si>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</si>
  <si>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</si>
  <si>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</si>
  <si>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</si>
  <si>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</si>
  <si>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</si>
  <si>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</si>
  <si>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</si>
  <si>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</si>
  <si>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</si>
  <si>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</si>
  <si>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</si>
  <si>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</si>
  <si>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</si>
  <si>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</si>
  <si>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</si>
  <si>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</si>
  <si>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</si>
  <si>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</si>
  <si>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</si>
  <si>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</si>
  <si>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</si>
  <si>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</si>
  <si>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</si>
  <si>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</si>
  <si>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</si>
  <si>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</si>
  <si>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</si>
  <si>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</si>
  <si>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</si>
  <si>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</si>
  <si>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</si>
  <si>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</si>
  <si>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</si>
  <si>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</si>
  <si>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</si>
  <si>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</si>
  <si>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</si>
  <si>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</si>
  <si>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</si>
  <si>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</si>
  <si>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</si>
  <si>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</si>
  <si>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</si>
  <si>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</si>
  <si>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</si>
  <si>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</si>
  <si>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</si>
  <si>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</si>
  <si>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</si>
  <si>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</si>
  <si>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</si>
  <si>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</si>
  <si>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</si>
  <si>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</si>
  <si>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</si>
  <si>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</si>
  <si>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</si>
  <si>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</si>
  <si>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</si>
  <si>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</si>
  <si>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</si>
  <si>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</si>
  <si>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</si>
  <si>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</si>
  <si>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</si>
  <si>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</si>
  <si>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</si>
  <si>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</si>
  <si>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</si>
  <si>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</si>
  <si>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</si>
  <si>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</si>
  <si>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</si>
  <si>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</si>
  <si>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</si>
  <si>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</si>
  <si>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</si>
  <si>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</si>
  <si>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</si>
  <si>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</si>
  <si>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</si>
  <si>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</si>
  <si>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</si>
  <si>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</si>
  <si>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</si>
  <si>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</si>
  <si>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</si>
  <si>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</si>
  <si>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</si>
  <si>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</si>
  <si>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</si>
  <si>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</si>
  <si>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</si>
  <si>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</si>
  <si>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</si>
  <si>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</si>
  <si>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</si>
  <si>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</si>
  <si>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</si>
  <si>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</si>
  <si>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</si>
  <si>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</si>
  <si>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</si>
  <si>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</si>
  <si>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</si>
  <si>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</si>
  <si>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</si>
  <si>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</si>
  <si>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</si>
  <si>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</si>
  <si>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</si>
  <si>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</si>
  <si>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</si>
  <si>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</si>
  <si>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</si>
  <si>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</si>
  <si>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</si>
  <si>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</si>
  <si>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</si>
  <si>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</si>
  <si>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</si>
  <si>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</si>
  <si>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</si>
  <si>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</si>
  <si>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</si>
  <si>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</si>
  <si>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</si>
  <si>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</si>
  <si>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</si>
  <si>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</si>
  <si>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</si>
  <si>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</si>
  <si>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</si>
  <si>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</si>
  <si>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</si>
  <si>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</si>
  <si>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</si>
  <si>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</si>
  <si>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</si>
  <si>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</si>
  <si>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</si>
  <si>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</si>
  <si>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</si>
  <si>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</si>
  <si>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</si>
  <si>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</si>
  <si>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</si>
  <si>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</si>
  <si>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</si>
  <si>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</si>
  <si>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</si>
  <si>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</si>
  <si>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</si>
  <si>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</si>
  <si>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</si>
  <si>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</si>
  <si>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</si>
  <si>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</si>
  <si>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</si>
  <si>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</si>
  <si>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</si>
  <si>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</si>
  <si>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</si>
  <si>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</si>
  <si>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</si>
  <si>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</si>
  <si>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</si>
  <si>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</si>
  <si>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</si>
  <si>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</si>
  <si>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</si>
  <si>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</si>
  <si>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</si>
  <si>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</si>
  <si>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</si>
  <si>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</si>
  <si>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</si>
  <si>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</si>
  <si>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</si>
  <si>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</si>
  <si>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</si>
  <si>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</si>
  <si>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</si>
  <si>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</si>
  <si>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</si>
  <si>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</si>
  <si>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</si>
  <si>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</si>
  <si>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</si>
  <si>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</si>
  <si>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</si>
  <si>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</si>
  <si>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</si>
  <si>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</si>
  <si>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</si>
  <si>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</si>
  <si>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</si>
  <si>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</si>
  <si>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</si>
  <si>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</si>
  <si>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</si>
  <si>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</si>
  <si>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</si>
  <si>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</si>
  <si>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</si>
  <si>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</si>
  <si>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</si>
  <si>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</si>
  <si>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</si>
  <si>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</si>
  <si>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</si>
  <si>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</si>
  <si>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</si>
  <si>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</si>
  <si>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</si>
  <si>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</si>
  <si>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</si>
  <si>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</si>
  <si>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</si>
  <si>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</si>
  <si>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</si>
  <si>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</si>
  <si>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</si>
  <si>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</si>
  <si>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</si>
  <si>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</si>
  <si>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</si>
  <si>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</si>
  <si>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</si>
  <si>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</si>
  <si>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</si>
  <si>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</si>
  <si>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</si>
  <si>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</si>
  <si>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</si>
  <si>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</si>
  <si>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</si>
  <si>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</si>
  <si>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</si>
  <si>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</si>
  <si>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</si>
  <si>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</si>
  <si>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</si>
  <si>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</si>
  <si>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</si>
  <si>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</si>
  <si>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</si>
  <si>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</si>
  <si>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</si>
  <si>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</si>
  <si>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</si>
  <si>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</si>
  <si>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</si>
  <si>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</si>
  <si>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</si>
  <si>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</si>
  <si>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</si>
  <si>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</si>
  <si>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</si>
  <si>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</si>
  <si>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</si>
  <si>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</si>
  <si>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</si>
  <si>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</si>
  <si>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</si>
  <si>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</si>
  <si>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</si>
  <si>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</si>
  <si>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</si>
  <si>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</si>
  <si>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</si>
  <si>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</si>
  <si>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</si>
  <si>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</si>
  <si>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</si>
  <si>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</si>
  <si>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</si>
  <si>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</si>
  <si>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</si>
  <si>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</si>
  <si>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</si>
  <si>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</si>
  <si>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</si>
  <si>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</si>
  <si>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</si>
  <si>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</si>
  <si>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</si>
  <si>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</si>
  <si>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</si>
  <si>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</si>
  <si>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</si>
  <si>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</si>
  <si>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</si>
  <si>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</si>
  <si>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</si>
  <si>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</si>
  <si>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</si>
  <si>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</si>
  <si>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</si>
  <si>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</si>
  <si>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</si>
  <si>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</si>
  <si>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</si>
  <si>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</si>
  <si>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</si>
  <si>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</si>
  <si>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</si>
  <si>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</si>
  <si>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</si>
  <si>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</si>
  <si>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</si>
  <si>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</si>
  <si>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</si>
  <si>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</si>
  <si>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</si>
  <si>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</si>
  <si>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</si>
  <si>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</si>
  <si>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</si>
  <si>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</si>
  <si>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</si>
  <si>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</si>
  <si>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</si>
  <si>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</si>
  <si>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</si>
  <si>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</si>
  <si>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</si>
  <si>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</si>
  <si>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</si>
  <si>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</si>
  <si>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</si>
  <si>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</si>
  <si>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</si>
  <si>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</si>
  <si>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</si>
  <si>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</si>
  <si>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</si>
  <si>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</si>
  <si>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</si>
  <si>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</si>
  <si>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</si>
  <si>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</si>
  <si>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</si>
  <si>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</si>
  <si>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</si>
  <si>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</si>
  <si>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</si>
  <si>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</si>
  <si>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</si>
  <si>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</si>
  <si>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</si>
  <si>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</si>
  <si>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</si>
  <si>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</si>
  <si>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</si>
  <si>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</si>
  <si>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</si>
  <si>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</si>
  <si>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</si>
  <si>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</si>
  <si>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</si>
  <si>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</si>
  <si>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</si>
  <si>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</si>
  <si>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</si>
  <si>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</si>
  <si>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</si>
  <si>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</si>
  <si>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</si>
  <si>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</si>
  <si>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</si>
  <si>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</si>
  <si>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</si>
  <si>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</si>
  <si>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</si>
  <si>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</si>
  <si>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</si>
  <si>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</si>
  <si>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</si>
  <si>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</si>
  <si>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</si>
  <si>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</si>
  <si>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</si>
  <si>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</si>
  <si>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</si>
  <si>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</si>
  <si>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</si>
  <si>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</si>
  <si>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</si>
  <si>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</si>
  <si>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</si>
  <si>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</si>
  <si>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</si>
  <si>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</si>
  <si>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</si>
  <si>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</si>
  <si>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</si>
  <si>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</si>
  <si>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</si>
  <si>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</si>
  <si>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</si>
  <si>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</si>
  <si>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</si>
  <si>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</si>
  <si>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</si>
  <si>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</si>
  <si>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</si>
  <si>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</si>
  <si>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</si>
  <si>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</si>
  <si>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</si>
  <si>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</si>
  <si>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</si>
  <si>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</si>
  <si>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</si>
  <si>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</si>
  <si>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</si>
  <si>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</si>
  <si>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</si>
  <si>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</si>
  <si>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</si>
  <si>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</si>
  <si>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</si>
  <si>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</si>
  <si>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</si>
  <si>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</si>
  <si>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</si>
  <si>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</si>
  <si>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</si>
  <si>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</si>
  <si>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</si>
  <si>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</si>
  <si>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</si>
  <si>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</si>
  <si>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</si>
  <si>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</si>
  <si>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</si>
  <si>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</si>
  <si>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</si>
  <si>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</si>
  <si>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</si>
  <si>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</si>
  <si>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</si>
  <si>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</si>
  <si>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</si>
  <si>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</si>
  <si>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</si>
  <si>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</si>
  <si>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</si>
  <si>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</si>
  <si>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</si>
  <si>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</si>
  <si>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</si>
  <si>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</si>
  <si>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</si>
  <si>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</si>
  <si>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</si>
  <si>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</si>
  <si>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</si>
  <si>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</si>
  <si>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</si>
  <si>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</si>
  <si>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</si>
  <si>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</si>
  <si>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</si>
  <si>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</si>
  <si>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</si>
  <si>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</si>
  <si>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</si>
  <si>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</si>
  <si>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</si>
  <si>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</si>
  <si>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</si>
  <si>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</si>
  <si>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</si>
  <si>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</si>
  <si>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</si>
  <si>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</si>
  <si>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</si>
  <si>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</si>
  <si>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</si>
  <si>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</si>
  <si>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</si>
  <si>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</si>
  <si>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</si>
  <si>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</si>
  <si>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</si>
  <si>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</si>
  <si>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</si>
  <si>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</si>
  <si>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</si>
  <si>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</si>
  <si>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</si>
  <si>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</si>
  <si>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</si>
  <si>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</si>
  <si>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</si>
  <si>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</si>
  <si>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</si>
  <si>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</si>
  <si>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</si>
  <si>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</si>
  <si>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</si>
  <si>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</si>
  <si>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</si>
  <si>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</si>
  <si>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</si>
  <si>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</si>
  <si>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</si>
  <si>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</si>
  <si>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</si>
  <si>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</si>
  <si>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</si>
  <si>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</si>
  <si>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</si>
  <si>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</si>
  <si>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</si>
  <si>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</si>
  <si>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</si>
  <si>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</si>
  <si>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</si>
  <si>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</si>
  <si>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</si>
  <si>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</si>
  <si>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</si>
  <si>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</si>
  <si>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</si>
  <si>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</si>
  <si>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</si>
  <si>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</si>
  <si>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</si>
  <si>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</si>
  <si>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</si>
  <si>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</si>
  <si>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</si>
  <si>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</si>
  <si>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</si>
  <si>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</si>
  <si>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</si>
  <si>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</si>
  <si>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</si>
  <si>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</si>
  <si>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</si>
  <si>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</si>
  <si>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</si>
  <si>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</si>
  <si>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</si>
  <si>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</si>
  <si>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</si>
  <si>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</si>
  <si>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</si>
  <si>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</si>
  <si>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</si>
  <si>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</si>
  <si>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</si>
  <si>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</si>
  <si>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</si>
  <si>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</si>
  <si>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</si>
  <si>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</si>
  <si>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</si>
  <si>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</si>
  <si>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</si>
  <si>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</si>
  <si>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</si>
  <si>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</si>
  <si>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</si>
  <si>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</si>
  <si>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</si>
  <si>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</si>
  <si>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</si>
  <si>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</si>
  <si>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</si>
  <si>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</si>
  <si>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</si>
  <si>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</si>
  <si>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</si>
  <si>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</si>
  <si>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</si>
  <si>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</si>
  <si>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</si>
  <si>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</si>
  <si>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</si>
  <si>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</si>
  <si>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</si>
  <si>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</si>
  <si>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</si>
  <si>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</si>
  <si>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</si>
  <si>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</si>
  <si>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</si>
  <si>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</si>
  <si>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</si>
  <si>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</si>
  <si>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</si>
  <si>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</si>
  <si>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</si>
  <si>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</si>
  <si>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</si>
  <si>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</si>
  <si>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</si>
  <si>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</si>
  <si>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</si>
  <si>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</si>
  <si>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</si>
  <si>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</si>
  <si>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</si>
  <si>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</si>
  <si>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</si>
  <si>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</si>
  <si>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</si>
  <si>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</si>
  <si>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</si>
  <si>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</si>
  <si>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</si>
  <si>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</si>
  <si>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</si>
  <si>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</si>
  <si>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</si>
  <si>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</si>
  <si>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</si>
  <si>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</si>
  <si>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</si>
  <si>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</si>
  <si>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</si>
  <si>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</si>
  <si>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</si>
  <si>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</si>
  <si>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</si>
  <si>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</si>
  <si>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</si>
  <si>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</si>
  <si>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</si>
  <si>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</si>
  <si>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</si>
  <si>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</si>
  <si>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</si>
  <si>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</si>
  <si>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</si>
  <si>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</si>
  <si>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</si>
  <si>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</si>
  <si>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</si>
  <si>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</si>
  <si>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</si>
  <si>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</si>
  <si>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</si>
  <si>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</si>
  <si>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</si>
  <si>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</si>
  <si>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</si>
  <si>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</si>
  <si>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</si>
  <si>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</si>
  <si>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</si>
  <si>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</si>
  <si>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</si>
  <si>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</si>
  <si>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</si>
  <si>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</si>
  <si>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</si>
  <si>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</si>
  <si>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</si>
  <si>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</si>
  <si>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</si>
  <si>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</si>
  <si>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</si>
  <si>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</si>
  <si>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</si>
  <si>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</si>
  <si>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</si>
  <si>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</si>
  <si>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</si>
  <si>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</si>
  <si>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</si>
  <si>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</si>
  <si>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</si>
  <si>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</si>
  <si>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</si>
  <si>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</si>
  <si>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</si>
  <si>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</si>
  <si>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</si>
  <si>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</si>
  <si>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</si>
  <si>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</si>
  <si>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</si>
  <si>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</si>
  <si>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</si>
  <si>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</si>
  <si>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</si>
  <si>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</si>
  <si>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</si>
  <si>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</si>
  <si>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</si>
  <si>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</si>
  <si>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</si>
  <si>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</si>
  <si>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</si>
  <si>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</si>
  <si>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</si>
  <si>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</si>
  <si>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</si>
  <si>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</si>
  <si>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</si>
  <si>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</si>
  <si>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</si>
  <si>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</si>
  <si>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</si>
  <si>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</si>
  <si>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</si>
  <si>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</si>
  <si>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</si>
  <si>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</si>
  <si>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</si>
  <si>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</si>
  <si>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</si>
  <si>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</si>
  <si>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</si>
  <si>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</si>
  <si>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</si>
  <si>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</si>
  <si>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</si>
  <si>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</si>
  <si>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</si>
  <si>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</si>
  <si>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</si>
  <si>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</si>
  <si>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</si>
  <si>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</si>
  <si>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</si>
  <si>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</si>
  <si>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</si>
  <si>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</si>
  <si>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</si>
  <si>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</si>
  <si>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</si>
  <si>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</si>
  <si>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</si>
  <si>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</si>
  <si>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</si>
  <si>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</si>
  <si>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</si>
  <si>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</si>
  <si>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</si>
  <si>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</si>
  <si>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</si>
  <si>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</si>
  <si>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</si>
  <si>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</si>
  <si>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</si>
  <si>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</si>
  <si>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</si>
  <si>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</si>
  <si>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</si>
  <si>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</si>
  <si>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</si>
  <si>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</si>
  <si>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</si>
  <si>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</si>
  <si>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</si>
  <si>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</si>
  <si>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</si>
  <si>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</si>
  <si>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</si>
  <si>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</si>
  <si>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</si>
  <si>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</si>
  <si>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</si>
  <si>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</si>
  <si>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</si>
  <si>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</si>
  <si>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</si>
  <si>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</si>
  <si>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</si>
  <si>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</si>
  <si>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</si>
  <si>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</si>
  <si>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</si>
  <si>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</si>
  <si>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</si>
  <si>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</si>
  <si>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</si>
  <si>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</si>
  <si>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</si>
  <si>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</si>
  <si>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</si>
  <si>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</si>
  <si>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</si>
  <si>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</si>
  <si>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</si>
  <si>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</si>
  <si>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</si>
  <si>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</si>
  <si>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</si>
  <si>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</si>
  <si>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</si>
  <si>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</si>
  <si>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</si>
  <si>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</si>
  <si>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</si>
  <si>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</si>
  <si>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</si>
  <si>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</si>
  <si>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</si>
  <si>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</si>
  <si>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</si>
  <si>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</si>
  <si>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</si>
  <si>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</si>
  <si>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</si>
  <si>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</si>
  <si>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</si>
  <si>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</si>
  <si>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</si>
  <si>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</si>
  <si>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</si>
  <si>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</si>
  <si>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</si>
  <si>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</si>
  <si>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</si>
  <si>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</si>
  <si>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</si>
  <si>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</si>
  <si>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</si>
  <si>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</si>
  <si>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</si>
  <si>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</si>
  <si>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</si>
  <si>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</si>
  <si>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</si>
  <si>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</si>
  <si>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</si>
  <si>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</si>
  <si>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</si>
  <si>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</si>
  <si>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</si>
  <si>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</si>
  <si>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</si>
  <si>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</si>
  <si>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</si>
  <si>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</si>
  <si>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</si>
  <si>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</si>
  <si>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</si>
  <si>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</si>
  <si>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</si>
  <si>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</si>
  <si>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</si>
  <si>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</si>
  <si>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</si>
  <si>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</si>
  <si>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</si>
  <si>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</si>
  <si>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</si>
  <si>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</si>
  <si>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</si>
  <si>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</si>
  <si>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</si>
  <si>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</si>
  <si>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</si>
  <si>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</si>
  <si>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</si>
  <si>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</si>
  <si>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</si>
  <si>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</si>
  <si>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</si>
  <si>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</si>
  <si>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</si>
  <si>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</si>
  <si>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</si>
  <si>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</si>
  <si>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</si>
  <si>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</si>
  <si>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</si>
  <si>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</si>
  <si>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</si>
  <si>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</si>
  <si>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</si>
  <si>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</si>
  <si>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</si>
  <si>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</si>
  <si>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</si>
  <si>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</si>
  <si>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</si>
  <si>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</si>
  <si>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</si>
  <si>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</si>
  <si>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</si>
  <si>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</si>
  <si>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</si>
  <si>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</si>
  <si>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</si>
  <si>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</si>
  <si>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</si>
  <si>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</si>
  <si>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</si>
  <si>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</si>
  <si>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</si>
  <si>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</si>
  <si>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</si>
  <si>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</si>
  <si>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</si>
  <si>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</si>
  <si>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</si>
  <si>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</si>
  <si>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</si>
  <si>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</si>
  <si>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</si>
  <si>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</si>
  <si>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</si>
  <si>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</si>
  <si>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</si>
  <si>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</si>
  <si>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</si>
  <si>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</si>
  <si>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</si>
  <si>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</si>
  <si>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</si>
  <si>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</si>
  <si>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</si>
  <si>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</si>
  <si>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</si>
  <si>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</si>
  <si>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</si>
  <si>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</si>
  <si>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</si>
  <si>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</si>
  <si>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</si>
  <si>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</si>
  <si>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</si>
  <si>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</si>
  <si>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</si>
  <si>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</si>
  <si>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</si>
  <si>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</si>
  <si>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</si>
  <si>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</si>
  <si>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</si>
  <si>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</si>
  <si>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</si>
  <si>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</si>
  <si>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</si>
  <si>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</si>
  <si>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</si>
  <si>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</si>
  <si>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</si>
  <si>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</si>
  <si>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</si>
  <si>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</si>
  <si>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</si>
  <si>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</si>
  <si>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</si>
  <si>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</si>
  <si>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</si>
  <si>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</si>
  <si>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</si>
  <si>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</si>
  <si>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</si>
  <si>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</si>
  <si>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</si>
  <si>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</si>
  <si>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</si>
  <si>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</si>
  <si>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</si>
  <si>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</si>
  <si>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</si>
  <si>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</si>
  <si>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</si>
  <si>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</si>
  <si>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</si>
  <si>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</si>
  <si>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</si>
  <si>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</si>
  <si>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</si>
  <si>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</si>
  <si>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</si>
  <si>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</si>
  <si>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</si>
  <si>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</si>
  <si>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</si>
  <si>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</si>
  <si>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</si>
  <si>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</si>
  <si>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</si>
  <si>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</si>
  <si>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</si>
  <si>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</si>
  <si>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</si>
  <si>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</si>
  <si>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</si>
  <si>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</si>
  <si>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</si>
  <si>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</si>
  <si>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</si>
  <si>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</si>
  <si>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</si>
  <si>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</si>
  <si>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</si>
  <si>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</si>
  <si>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</si>
  <si>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</si>
  <si>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</si>
  <si>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</si>
  <si>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</si>
  <si>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</si>
  <si>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</si>
  <si>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</si>
  <si>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</si>
  <si>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</si>
  <si>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</si>
  <si>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</si>
  <si>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</si>
  <si>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</si>
  <si>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</si>
  <si>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</si>
  <si>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</si>
  <si>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</si>
  <si>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</si>
  <si>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</si>
  <si>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</si>
  <si>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</si>
  <si>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</si>
  <si>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</si>
  <si>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</si>
  <si>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</si>
  <si>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</si>
  <si>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</si>
  <si>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</si>
  <si>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</si>
  <si>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</si>
  <si>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</si>
  <si>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</si>
  <si>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</si>
  <si>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</si>
  <si>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</si>
  <si>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</si>
  <si>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</si>
  <si>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</si>
  <si>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</si>
  <si>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</si>
  <si>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</si>
  <si>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</si>
  <si>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</si>
  <si>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</si>
  <si>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</si>
  <si>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</si>
  <si>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</si>
  <si>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</si>
  <si>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</si>
  <si>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</si>
  <si>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</si>
  <si>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</si>
  <si>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</si>
  <si>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</si>
  <si>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</si>
  <si>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</si>
  <si>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</si>
  <si>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</si>
  <si>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</si>
  <si>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</si>
  <si>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</si>
  <si>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</si>
  <si>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</si>
  <si>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</si>
  <si>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</si>
  <si>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</si>
  <si>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</si>
  <si>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</si>
  <si>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</si>
  <si>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</si>
  <si>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</si>
  <si>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</si>
  <si>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</si>
  <si>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</si>
  <si>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</si>
  <si>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</si>
  <si>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</si>
  <si>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</si>
  <si>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</si>
  <si>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</si>
  <si>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</si>
  <si>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</si>
  <si>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</si>
  <si>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</si>
  <si>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</si>
  <si>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</si>
  <si>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</si>
  <si>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</si>
  <si>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</si>
  <si>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</si>
  <si>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</si>
  <si>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</si>
  <si>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</si>
  <si>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</si>
  <si>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</si>
  <si>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</si>
  <si>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</si>
  <si>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</si>
  <si>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</si>
  <si>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</si>
  <si>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</si>
  <si>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</si>
  <si>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</si>
  <si>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</si>
  <si>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</si>
  <si>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</si>
  <si>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</si>
  <si>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</si>
  <si>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</si>
  <si>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</si>
  <si>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</si>
  <si>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</si>
  <si>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</si>
  <si>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</si>
  <si>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</si>
  <si>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</si>
  <si>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</si>
  <si>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</si>
  <si>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</si>
  <si>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</si>
  <si>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</si>
  <si>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</si>
  <si>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</si>
  <si>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</si>
  <si>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</si>
  <si>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</si>
  <si>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</si>
  <si>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</si>
  <si>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</si>
  <si>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</si>
  <si>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</si>
  <si>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</si>
  <si>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</si>
  <si>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</si>
  <si>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</si>
  <si>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</si>
  <si>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</si>
  <si>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</si>
  <si>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</si>
  <si>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</si>
  <si>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</si>
  <si>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</si>
  <si>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</si>
  <si>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</si>
  <si>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</si>
  <si>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</si>
  <si>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</si>
  <si>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</si>
  <si>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</si>
  <si>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</si>
  <si>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</si>
  <si>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</si>
  <si>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</si>
  <si>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</si>
  <si>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</si>
  <si>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</si>
  <si>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</si>
  <si>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</si>
  <si>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</si>
  <si>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</si>
  <si>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</si>
  <si>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</si>
  <si>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</si>
  <si>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</si>
  <si>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</si>
  <si>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</si>
  <si>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</si>
  <si>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</si>
  <si>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</si>
  <si>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</si>
  <si>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</si>
  <si>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</si>
  <si>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</si>
  <si>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</si>
  <si>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</si>
  <si>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</si>
  <si>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</si>
  <si>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</si>
  <si>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</si>
  <si>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</si>
  <si>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</si>
  <si>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</si>
  <si>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</si>
  <si>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</si>
  <si>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</si>
  <si>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</si>
  <si>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</si>
  <si>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</si>
  <si>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</si>
  <si>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</si>
  <si>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</si>
  <si>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</si>
  <si>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</si>
  <si>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</si>
  <si>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</si>
  <si>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</si>
  <si>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</si>
  <si>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</si>
  <si>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</si>
  <si>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</si>
  <si>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</si>
  <si>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</si>
  <si>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</si>
  <si>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</si>
  <si>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</si>
  <si>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</si>
  <si>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</si>
  <si>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</si>
  <si>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</si>
  <si>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</si>
  <si>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</si>
  <si>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</si>
  <si>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</si>
  <si>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</si>
  <si>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</si>
  <si>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</si>
  <si>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</si>
  <si>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</si>
  <si>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</si>
  <si>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</si>
  <si>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</si>
  <si>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</si>
  <si>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</si>
  <si>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</si>
  <si>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</si>
  <si>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</si>
  <si>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</si>
  <si>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</si>
  <si>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</si>
  <si>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</si>
  <si>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</si>
  <si>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</si>
  <si>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</si>
  <si>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</si>
  <si>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</si>
  <si>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</si>
  <si>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</si>
  <si>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</si>
  <si>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</si>
  <si>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</si>
  <si>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</si>
  <si>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</si>
  <si>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</si>
  <si>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</si>
  <si>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</si>
  <si>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</si>
  <si>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</si>
  <si>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</si>
  <si>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</si>
  <si>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</si>
  <si>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</si>
  <si>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</si>
  <si>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</si>
  <si>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</si>
  <si>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</si>
  <si>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</si>
  <si>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</si>
  <si>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</si>
  <si>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</si>
  <si>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</si>
  <si>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</si>
  <si>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</si>
  <si>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</si>
  <si>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</si>
  <si>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</si>
  <si>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</si>
  <si>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</si>
  <si>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</si>
  <si>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</si>
  <si>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</si>
  <si>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</si>
  <si>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</si>
  <si>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</si>
  <si>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</si>
  <si>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</si>
  <si>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</si>
  <si>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</si>
  <si>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</si>
  <si>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</si>
  <si>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</si>
  <si>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</si>
  <si>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</si>
  <si>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</si>
  <si>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</si>
  <si>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</si>
  <si>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</si>
  <si>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</si>
  <si>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</si>
  <si>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</si>
  <si>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</si>
  <si>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</si>
  <si>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</si>
  <si>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</si>
  <si>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</si>
  <si>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</si>
  <si>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</si>
  <si>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</si>
  <si>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</si>
  <si>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</si>
  <si>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</si>
  <si>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</si>
  <si>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</si>
  <si>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</si>
  <si>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</si>
  <si>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</si>
  <si>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</si>
  <si>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</si>
  <si>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</si>
  <si>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</si>
  <si>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</si>
  <si>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</si>
  <si>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</si>
  <si>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</si>
  <si>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</si>
  <si>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</si>
  <si>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</si>
  <si>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</si>
  <si>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</si>
  <si>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</si>
  <si>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</si>
  <si>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</si>
  <si>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</si>
  <si>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</si>
  <si>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</si>
  <si>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</si>
  <si>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</si>
  <si>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</si>
  <si>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</si>
  <si>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</si>
  <si>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</si>
  <si>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</si>
  <si>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</si>
  <si>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</si>
  <si>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</si>
  <si>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</si>
  <si>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</si>
  <si>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</si>
  <si>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</si>
  <si>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</si>
  <si>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</si>
  <si>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</si>
  <si>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</si>
  <si>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</si>
  <si>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</si>
  <si>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</si>
  <si>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</si>
  <si>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</si>
  <si>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</si>
  <si>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</si>
  <si>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</si>
  <si>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</si>
  <si>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</si>
  <si>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</si>
  <si>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</si>
  <si>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</si>
  <si>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</si>
  <si>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</si>
  <si>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</si>
  <si>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</si>
  <si>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</si>
  <si>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</si>
  <si>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</si>
  <si>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</si>
  <si>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</si>
  <si>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</si>
  <si>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</si>
  <si>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</si>
  <si>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</si>
  <si>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</si>
  <si>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</si>
  <si>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</si>
  <si>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</si>
  <si>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</si>
  <si>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</si>
  <si>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</si>
  <si>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</si>
  <si>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</si>
  <si>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</si>
  <si>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</si>
  <si>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</si>
  <si>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</si>
  <si>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</si>
  <si>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</si>
  <si>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</si>
  <si>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</si>
  <si>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</si>
  <si>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</si>
  <si>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</si>
  <si>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</si>
  <si>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</si>
  <si>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</si>
  <si>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</si>
  <si>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</si>
  <si>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</si>
  <si>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</si>
  <si>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</si>
  <si>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</si>
  <si>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</si>
  <si>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</si>
  <si>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</si>
  <si>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</si>
  <si>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</si>
  <si>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</si>
  <si>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</si>
  <si>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</si>
  <si>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</si>
  <si>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</si>
  <si>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</si>
  <si>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</si>
  <si>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</si>
  <si>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</si>
  <si>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</si>
  <si>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</si>
  <si>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</si>
  <si>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</si>
  <si>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</si>
  <si>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</si>
  <si>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</si>
  <si>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</si>
  <si>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</si>
  <si>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</si>
  <si>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</si>
  <si>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</si>
  <si>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</si>
  <si>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</si>
  <si>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</si>
  <si>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</si>
  <si>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</si>
  <si>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</si>
  <si>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</si>
  <si>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</si>
  <si>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</si>
  <si>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</si>
  <si>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</si>
  <si>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</si>
  <si>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</si>
  <si>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</si>
  <si>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</si>
  <si>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</si>
  <si>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</si>
  <si>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</si>
  <si>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</si>
  <si>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</si>
  <si>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</si>
  <si>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</si>
  <si>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</si>
  <si>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</si>
  <si>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</si>
  <si>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</si>
  <si>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</si>
  <si>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</si>
  <si>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</si>
  <si>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</si>
  <si>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</si>
  <si>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</si>
  <si>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</si>
  <si>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</si>
  <si>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</si>
  <si>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</si>
  <si>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</si>
  <si>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</si>
  <si>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</si>
  <si>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</si>
  <si>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</si>
  <si>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</si>
  <si>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</si>
  <si>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</si>
  <si>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</si>
  <si>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</si>
  <si>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</si>
  <si>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</si>
  <si>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</si>
  <si>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</si>
  <si>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</si>
  <si>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</si>
  <si>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</si>
  <si>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</si>
  <si>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</si>
  <si>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</si>
  <si>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</si>
  <si>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</si>
  <si>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</si>
  <si>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</si>
  <si>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</si>
  <si>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</si>
  <si>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</si>
  <si>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</si>
  <si>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</si>
  <si>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</si>
  <si>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</si>
  <si>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</si>
  <si>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</si>
  <si>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</si>
  <si>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</si>
  <si>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</si>
  <si>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</si>
  <si>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</si>
  <si>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</si>
  <si>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</si>
  <si>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</si>
  <si>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</si>
  <si>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</si>
  <si>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</si>
  <si>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</si>
  <si>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</si>
  <si>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</si>
  <si>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</si>
  <si>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</si>
  <si>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</si>
  <si>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</si>
  <si>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</si>
  <si>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</si>
  <si>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</si>
  <si>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</si>
  <si>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</si>
  <si>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</si>
  <si>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</si>
  <si>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</si>
  <si>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</si>
  <si>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</si>
  <si>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</si>
  <si>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</si>
  <si>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</si>
  <si>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</si>
  <si>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</si>
  <si>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</si>
  <si>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</si>
  <si>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</si>
  <si>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</si>
  <si>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</si>
  <si>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</si>
  <si>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</si>
  <si>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</si>
  <si>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</si>
  <si>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</si>
  <si>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</si>
  <si>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</si>
  <si>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</si>
  <si>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</si>
  <si>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</si>
  <si>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</si>
  <si>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</si>
  <si>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</si>
  <si>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</si>
  <si>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</si>
  <si>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</si>
  <si>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</si>
  <si>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</si>
  <si>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</si>
  <si>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</si>
  <si>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</si>
  <si>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</si>
  <si>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</si>
  <si>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</si>
  <si>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</si>
  <si>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</si>
  <si>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</si>
  <si>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</si>
  <si>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</si>
  <si>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</si>
  <si>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</si>
  <si>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</si>
  <si>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</si>
  <si>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</si>
  <si>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</si>
  <si>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</si>
  <si>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</si>
  <si>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</si>
  <si>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</si>
  <si>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</si>
  <si>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</si>
  <si>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</si>
  <si>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</si>
  <si>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</si>
  <si>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</si>
  <si>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</si>
  <si>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</si>
  <si>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</si>
  <si>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</si>
  <si>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</si>
  <si>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</si>
  <si>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</si>
  <si>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</si>
  <si>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</si>
  <si>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</si>
  <si>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</si>
  <si>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</si>
  <si>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</si>
  <si>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</si>
  <si>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</si>
  <si>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</si>
  <si>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</si>
  <si>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</si>
  <si>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</si>
  <si>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</si>
  <si>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</si>
  <si>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</si>
  <si>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</si>
  <si>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</si>
  <si>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</si>
  <si>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</si>
  <si>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</si>
  <si>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</si>
  <si>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</si>
  <si>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</si>
  <si>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</si>
  <si>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</si>
  <si>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</si>
  <si>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</si>
  <si>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</si>
  <si>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</si>
  <si>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</si>
  <si>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</si>
  <si>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</si>
  <si>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</si>
  <si>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</si>
  <si>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</si>
  <si>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</si>
  <si>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</si>
  <si>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</si>
  <si>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</si>
  <si>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</si>
  <si>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</si>
  <si>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</si>
  <si>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</si>
  <si>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</si>
  <si>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</si>
  <si>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</si>
  <si>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</si>
  <si>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</si>
  <si>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</si>
  <si>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</si>
  <si>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</si>
  <si>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</si>
  <si>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</si>
  <si>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</si>
  <si>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</si>
  <si>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</si>
  <si>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</si>
  <si>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</si>
  <si>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</si>
  <si>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</si>
  <si>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</si>
  <si>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</si>
  <si>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</si>
  <si>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</si>
  <si>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</si>
  <si>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</si>
  <si>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</si>
  <si>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</si>
  <si>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</si>
  <si>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</si>
  <si>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</si>
  <si>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</si>
  <si>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</si>
  <si>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</si>
  <si>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</si>
  <si>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</si>
  <si>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</si>
  <si>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</si>
  <si>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</si>
  <si>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</si>
  <si>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</si>
  <si>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</si>
  <si>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</si>
  <si>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</si>
  <si>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</si>
  <si>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</si>
  <si>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</si>
  <si>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</si>
  <si>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</si>
  <si>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</si>
  <si>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</si>
  <si>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</si>
  <si>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</si>
  <si>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</si>
  <si>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</si>
  <si>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</si>
  <si>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</si>
  <si>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</si>
  <si>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</si>
  <si>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</si>
  <si>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</si>
  <si>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</si>
  <si>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</si>
  <si>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</si>
  <si>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</si>
  <si>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</si>
  <si>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</si>
  <si>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</si>
  <si>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</si>
  <si>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</si>
  <si>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</si>
  <si>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</si>
  <si>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</si>
  <si>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</si>
  <si>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</si>
  <si>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</si>
  <si>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</si>
  <si>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</si>
  <si>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</si>
  <si>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</si>
  <si>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</si>
  <si>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</si>
  <si>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</si>
  <si>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</si>
  <si>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</si>
  <si>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</si>
  <si>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</si>
  <si>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</si>
  <si>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</si>
  <si>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</si>
  <si>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</si>
  <si>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</si>
  <si>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</si>
  <si>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</si>
  <si>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</si>
  <si>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</si>
  <si>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</si>
  <si>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</si>
  <si>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</si>
  <si>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</si>
  <si>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</si>
  <si>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</si>
  <si>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</si>
  <si>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</si>
  <si>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</si>
  <si>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</si>
  <si>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</si>
  <si>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</si>
  <si>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</si>
  <si>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</si>
  <si>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</si>
  <si>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</si>
  <si>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</si>
  <si>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</si>
  <si>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</si>
  <si>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</si>
  <si>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</si>
  <si>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</si>
  <si>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</si>
  <si>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</si>
  <si>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</si>
  <si>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</si>
  <si>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</si>
  <si>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</si>
  <si>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</si>
  <si>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</si>
  <si>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</si>
  <si>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</si>
  <si>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</si>
  <si>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</si>
  <si>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</si>
  <si>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</si>
  <si>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</si>
  <si>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</si>
  <si>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</si>
  <si>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</si>
  <si>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</si>
  <si>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</si>
  <si>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</si>
  <si>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</si>
  <si>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</si>
  <si>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</si>
  <si>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</si>
  <si>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</si>
  <si>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</si>
  <si>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</si>
  <si>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</si>
  <si>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</si>
  <si>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</si>
  <si>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</si>
  <si>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</si>
  <si>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</si>
  <si>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</si>
  <si>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</si>
  <si>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</si>
  <si>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</si>
  <si>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</si>
  <si>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</si>
  <si>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</si>
  <si>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</si>
  <si>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</si>
  <si>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</si>
  <si>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</si>
  <si>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</si>
  <si>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</si>
  <si>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</si>
  <si>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</si>
  <si>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</si>
  <si>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</si>
  <si>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</si>
  <si>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</si>
  <si>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</si>
  <si>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</si>
  <si>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</si>
  <si>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</si>
  <si>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</si>
  <si>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</si>
  <si>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</si>
  <si>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</si>
  <si>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</si>
  <si>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</si>
  <si>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</si>
  <si>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</si>
  <si>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</si>
  <si>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</si>
  <si>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</si>
  <si>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</si>
  <si>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</si>
  <si>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</si>
  <si>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</si>
  <si>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</si>
  <si>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</si>
  <si>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</si>
  <si>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</si>
  <si>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</si>
  <si>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</si>
  <si>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</si>
  <si>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</si>
  <si>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</si>
  <si>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</si>
  <si>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</si>
  <si>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</si>
  <si>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</si>
  <si>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</si>
  <si>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</si>
  <si>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</si>
  <si>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</si>
  <si>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</si>
  <si>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</si>
  <si>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</si>
  <si>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</si>
  <si>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</si>
  <si>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</si>
  <si>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</si>
  <si>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</si>
  <si>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</si>
  <si>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</si>
  <si>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</si>
  <si>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</si>
  <si>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</si>
  <si>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</si>
  <si>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</si>
  <si>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</si>
  <si>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</si>
  <si>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</si>
  <si>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</si>
  <si>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</si>
  <si>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</si>
  <si>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</si>
  <si>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</si>
  <si>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</si>
  <si>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</si>
  <si>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</si>
  <si>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</si>
  <si>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</si>
  <si>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</si>
  <si>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</si>
  <si>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</si>
  <si>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</si>
  <si>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</si>
  <si>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</si>
  <si>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</si>
  <si>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</si>
  <si>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</si>
  <si>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</si>
  <si>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</si>
  <si>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</si>
  <si>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</si>
  <si>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</si>
  <si>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</si>
  <si>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</si>
  <si>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</si>
  <si>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</si>
  <si>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</si>
  <si>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</si>
  <si>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</si>
  <si>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</si>
  <si>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</si>
  <si>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</si>
  <si>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</si>
  <si>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</si>
  <si>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</si>
  <si>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</si>
  <si>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</si>
  <si>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</si>
  <si>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</si>
  <si>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</si>
  <si>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</si>
  <si>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</si>
  <si>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</si>
  <si>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</si>
  <si>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</si>
  <si>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</si>
  <si>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</si>
  <si>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</si>
  <si>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</si>
  <si>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</si>
  <si>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</si>
  <si>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</si>
  <si>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</si>
  <si>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</si>
  <si>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</si>
  <si>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</si>
  <si>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</si>
  <si>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</si>
  <si>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</si>
  <si>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</si>
  <si>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</si>
  <si>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</si>
  <si>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</si>
  <si>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</si>
  <si>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</si>
  <si>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</si>
  <si>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</si>
  <si>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</si>
  <si>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</si>
  <si>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</si>
  <si>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</si>
  <si>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</si>
  <si>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</si>
  <si>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</si>
  <si>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</si>
  <si>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</si>
  <si>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</si>
  <si>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</si>
  <si>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</si>
  <si>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</si>
  <si>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</si>
  <si>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</si>
  <si>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</si>
  <si>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</si>
  <si>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</si>
  <si>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</si>
  <si>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</si>
  <si>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</si>
  <si>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</si>
  <si>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</si>
  <si>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</si>
  <si>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</si>
  <si>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</si>
  <si>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</si>
  <si>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</si>
  <si>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</si>
  <si>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</si>
  <si>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</si>
  <si>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</si>
  <si>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</si>
  <si>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</si>
  <si>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</si>
  <si>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</si>
  <si>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</si>
  <si>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</si>
  <si>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</si>
  <si>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</si>
  <si>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</si>
  <si>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</si>
  <si>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</si>
  <si>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</si>
  <si>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</si>
  <si>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</si>
  <si>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</si>
  <si>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</si>
  <si>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</si>
  <si>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</si>
  <si>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</si>
  <si>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</si>
  <si>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</si>
  <si>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</si>
  <si>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</si>
  <si>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</si>
  <si>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</si>
  <si>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</si>
  <si>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</si>
  <si>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</si>
  <si>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</si>
  <si>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</si>
  <si>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</si>
  <si>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</si>
  <si>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</si>
  <si>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</si>
  <si>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</si>
  <si>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</si>
  <si>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</si>
  <si>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</si>
  <si>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</si>
  <si>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</si>
  <si>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</si>
  <si>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</si>
  <si>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</si>
  <si>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</si>
  <si>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</si>
  <si>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</si>
  <si>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</si>
  <si>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</si>
  <si>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</si>
  <si>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</si>
  <si>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</si>
  <si>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</si>
  <si>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</si>
  <si>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</si>
  <si>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</si>
  <si>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</si>
  <si>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</si>
  <si>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</si>
  <si>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</si>
  <si>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</si>
  <si>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</si>
  <si>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</si>
  <si>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</si>
  <si>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</si>
  <si>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</si>
  <si>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</si>
  <si>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</si>
  <si>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</si>
  <si>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</si>
  <si>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</si>
  <si>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</si>
  <si>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</si>
  <si>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</si>
  <si>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</si>
  <si>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</si>
  <si>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</si>
  <si>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</si>
  <si>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</si>
  <si>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</si>
  <si>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</si>
  <si>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</si>
  <si>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</si>
  <si>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</si>
  <si>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</si>
  <si>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</si>
  <si>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</si>
  <si>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</si>
  <si>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</si>
  <si>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</si>
  <si>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</si>
  <si>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</si>
  <si>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</si>
  <si>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</si>
  <si>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</si>
  <si>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</si>
  <si>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</si>
  <si>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</si>
  <si>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</si>
  <si>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</si>
  <si>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</si>
  <si>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</si>
  <si>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</si>
  <si>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</si>
  <si>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</si>
  <si>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</si>
  <si>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</si>
  <si>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</si>
  <si>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</si>
  <si>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</si>
  <si>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</si>
  <si>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</si>
  <si>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</si>
  <si>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</si>
  <si>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</si>
  <si>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</si>
  <si>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</si>
  <si>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</si>
  <si>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</si>
  <si>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</si>
  <si>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</si>
  <si>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</si>
  <si>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</si>
  <si>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</si>
  <si>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</si>
  <si>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</si>
  <si>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</si>
  <si>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</si>
  <si>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</si>
  <si>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</si>
  <si>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</si>
  <si>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</si>
  <si>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</si>
  <si>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</si>
  <si>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</si>
  <si>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</si>
  <si>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</si>
  <si>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</si>
  <si>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</si>
  <si>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</si>
  <si>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</si>
  <si>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</si>
  <si>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</si>
  <si>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</si>
  <si>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</si>
  <si>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</si>
  <si>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</si>
  <si>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</si>
  <si>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</si>
  <si>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</si>
  <si>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</si>
  <si>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</si>
  <si>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</si>
  <si>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</si>
  <si>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</si>
  <si>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</si>
  <si>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</si>
  <si>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</si>
  <si>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</si>
  <si>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</si>
  <si>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</si>
  <si>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</si>
  <si>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</si>
  <si>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</si>
  <si>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</si>
  <si>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</si>
  <si>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</si>
  <si>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</si>
  <si>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</si>
  <si>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</si>
  <si>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</si>
  <si>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</si>
  <si>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</si>
  <si>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</si>
  <si>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</si>
  <si>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</si>
  <si>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</si>
  <si>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</si>
  <si>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</si>
  <si>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</si>
  <si>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</si>
  <si>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</si>
  <si>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</si>
  <si>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</si>
  <si>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</si>
  <si>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</si>
  <si>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</si>
  <si>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</si>
  <si>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</si>
  <si>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</si>
  <si>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</si>
  <si>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</si>
  <si>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</si>
  <si>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</si>
  <si>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</si>
  <si>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</si>
  <si>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</si>
  <si>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</si>
  <si>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</si>
  <si>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</si>
  <si>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</si>
  <si>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</si>
  <si>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</si>
  <si>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</si>
  <si>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</si>
  <si>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</si>
  <si>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</si>
  <si>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</si>
  <si>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</si>
  <si>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</si>
  <si>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</si>
  <si>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</si>
  <si>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</si>
  <si>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</si>
  <si>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</si>
  <si>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</si>
  <si>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</si>
  <si>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</si>
  <si>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</si>
  <si>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</si>
  <si>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</si>
  <si>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</si>
  <si>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</si>
  <si>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</si>
  <si>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</si>
  <si>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</si>
  <si>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</si>
  <si>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</si>
  <si>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</si>
  <si>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</si>
  <si>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</si>
  <si>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</si>
  <si>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</si>
  <si>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</si>
  <si>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</si>
  <si>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</si>
  <si>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</si>
  <si>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</si>
  <si>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</si>
  <si>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</si>
  <si>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</si>
  <si>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</si>
  <si>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</si>
  <si>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</si>
  <si>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</si>
  <si>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</si>
  <si>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</si>
  <si>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</si>
  <si>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</si>
  <si>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</si>
  <si>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</si>
  <si>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</si>
  <si>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</si>
  <si>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</si>
  <si>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</si>
  <si>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</si>
  <si>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</si>
  <si>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</si>
  <si>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</si>
  <si>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</si>
  <si>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</si>
  <si>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</si>
  <si>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</si>
  <si>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</si>
  <si>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</si>
  <si>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</si>
  <si>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</si>
  <si>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</si>
  <si>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</si>
  <si>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</si>
  <si>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</si>
  <si>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</si>
  <si>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</si>
  <si>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</si>
  <si>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</si>
  <si>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</si>
  <si>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</si>
  <si>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</si>
  <si>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</si>
  <si>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</si>
  <si>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</si>
  <si>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</si>
  <si>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</si>
  <si>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</si>
  <si>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</si>
  <si>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</si>
  <si>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</si>
  <si>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</si>
  <si>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</si>
  <si>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</si>
  <si>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</si>
  <si>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</si>
  <si>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</si>
  <si>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</si>
  <si>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</si>
  <si>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</si>
  <si>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</si>
  <si>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</si>
  <si>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</si>
  <si>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</si>
  <si>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</si>
  <si>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</si>
  <si>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</si>
  <si>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</si>
  <si>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</si>
  <si>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</si>
  <si>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</si>
  <si>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</si>
  <si>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</si>
  <si>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</si>
  <si>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</si>
  <si>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</si>
  <si>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</si>
  <si>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</si>
  <si>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</si>
  <si>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</si>
  <si>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</si>
  <si>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</si>
  <si>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</si>
  <si>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</si>
  <si>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</si>
  <si>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</si>
  <si>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</si>
  <si>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</si>
  <si>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</si>
  <si>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</si>
  <si>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</si>
  <si>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</si>
  <si>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</si>
  <si>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</si>
  <si>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</si>
  <si>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</si>
  <si>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</si>
  <si>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</si>
  <si>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</si>
  <si>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</si>
  <si>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</si>
  <si>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</si>
  <si>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</si>
  <si>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</si>
  <si>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</si>
  <si>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</si>
  <si>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</si>
  <si>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</si>
  <si>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</si>
  <si>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</si>
  <si>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</si>
  <si>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</si>
  <si>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</si>
  <si>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</si>
  <si>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</si>
  <si>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</si>
  <si>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</si>
  <si>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</si>
  <si>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</si>
  <si>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</si>
  <si>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</si>
  <si>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</si>
  <si>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</si>
  <si>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</si>
  <si>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</si>
  <si>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</si>
  <si>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</si>
  <si>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</si>
  <si>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</si>
  <si>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</si>
  <si>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</si>
  <si>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</si>
  <si>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</si>
  <si>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</si>
  <si>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</si>
  <si>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</si>
  <si>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</si>
  <si>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</si>
  <si>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</si>
  <si>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</si>
  <si>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</si>
  <si>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</si>
  <si>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</si>
  <si>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</si>
  <si>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</si>
  <si>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</si>
  <si>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</si>
  <si>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</si>
  <si>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</si>
  <si>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</si>
  <si>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</si>
  <si>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</si>
  <si>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</si>
  <si>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</si>
  <si>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</si>
  <si>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</si>
  <si>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</si>
  <si>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</si>
  <si>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</si>
  <si>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</si>
  <si>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</si>
  <si>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</si>
  <si>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</si>
  <si>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</si>
  <si>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</si>
  <si>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</si>
  <si>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</si>
  <si>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</si>
  <si>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</si>
  <si>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</si>
  <si>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</si>
  <si>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</si>
  <si>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</si>
  <si>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</si>
  <si>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</si>
  <si>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</si>
  <si>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</si>
  <si>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</si>
  <si>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</si>
  <si>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</si>
  <si>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</si>
  <si>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</si>
  <si>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</si>
  <si>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</si>
  <si>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</si>
  <si>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</si>
  <si>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</si>
  <si>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</si>
  <si>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</si>
  <si>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</si>
  <si>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</si>
  <si>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</si>
  <si>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</si>
  <si>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</si>
  <si>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</si>
  <si>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</si>
  <si>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</si>
  <si>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</si>
  <si>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</si>
  <si>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</si>
  <si>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</si>
  <si>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</si>
  <si>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</si>
  <si>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</si>
  <si>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</si>
  <si>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</si>
  <si>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</si>
  <si>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</si>
  <si>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</si>
  <si>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</si>
  <si>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</si>
  <si>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</si>
  <si>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</si>
  <si>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</si>
  <si>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</si>
  <si>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</si>
  <si>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</si>
  <si>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</si>
  <si>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</si>
  <si>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</si>
  <si>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</si>
  <si>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</si>
  <si>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</si>
  <si>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</si>
  <si>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</si>
  <si>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</si>
  <si>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</si>
  <si>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</si>
  <si>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</si>
  <si>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</si>
  <si>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</si>
  <si>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</si>
  <si>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</si>
  <si>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</si>
  <si>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</si>
  <si>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</si>
  <si>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</si>
  <si>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</si>
  <si>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</si>
  <si>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</si>
  <si>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</si>
  <si>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</si>
  <si>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</si>
  <si>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</si>
  <si>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</si>
  <si>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</si>
  <si>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</si>
  <si>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</si>
  <si>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</si>
  <si>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</si>
  <si>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</si>
  <si>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</si>
  <si>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</si>
  <si>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</si>
  <si>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</si>
  <si>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</si>
  <si>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</si>
  <si>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</si>
  <si>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</si>
  <si>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</si>
  <si>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</si>
  <si>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</si>
  <si>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</si>
  <si>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</si>
  <si>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</si>
  <si>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</si>
  <si>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</si>
  <si>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</si>
  <si>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</si>
  <si>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</si>
  <si>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</si>
  <si>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</si>
  <si>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</si>
  <si>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</si>
  <si>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</si>
  <si>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</si>
  <si>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</si>
  <si>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</si>
  <si>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</si>
  <si>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</si>
  <si>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</si>
  <si>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</si>
  <si>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</si>
  <si>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</si>
  <si>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</si>
  <si>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</si>
  <si>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</si>
  <si>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</si>
  <si>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</si>
  <si>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</si>
  <si>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</si>
  <si>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</si>
  <si>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</si>
  <si>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</si>
  <si>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</si>
  <si>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</si>
  <si>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</si>
  <si>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</si>
  <si>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</si>
  <si>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</si>
  <si>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</si>
  <si>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</si>
  <si>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</si>
  <si>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</si>
  <si>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</si>
  <si>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</si>
  <si>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</si>
  <si>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</si>
  <si>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</si>
  <si>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</si>
  <si>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</si>
  <si>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</si>
  <si>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</si>
  <si>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</si>
  <si>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</si>
  <si>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</si>
  <si>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</si>
  <si>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</si>
  <si>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</si>
  <si>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</si>
  <si>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</si>
  <si>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</si>
  <si>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</si>
  <si>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</si>
  <si>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</si>
  <si>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</si>
  <si>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</si>
  <si>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</si>
  <si>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</si>
  <si>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</si>
  <si>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</si>
  <si>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</si>
  <si>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</si>
  <si>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</si>
  <si>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</si>
  <si>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</si>
  <si>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</si>
  <si>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</si>
  <si>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</si>
  <si>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</si>
  <si>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</si>
  <si>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</si>
  <si>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</si>
  <si>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</si>
  <si>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</si>
  <si>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</si>
  <si>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</si>
  <si>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</si>
  <si>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</si>
  <si>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</si>
  <si>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</si>
  <si>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</si>
  <si>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</si>
  <si>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</si>
  <si>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</si>
  <si>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</si>
  <si>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</si>
  <si>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</si>
  <si>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</si>
  <si>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</si>
  <si>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</si>
  <si>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</si>
  <si>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</si>
  <si>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</si>
  <si>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</si>
  <si>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</si>
  <si>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</si>
  <si>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</si>
  <si>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</si>
  <si>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</si>
  <si>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</si>
  <si>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</si>
  <si>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</si>
  <si>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</si>
  <si>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</si>
  <si>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</si>
  <si>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</si>
  <si>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</si>
  <si>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</si>
  <si>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</si>
  <si>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</si>
  <si>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</si>
  <si>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</si>
  <si>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</si>
  <si>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</si>
  <si>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</si>
  <si>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</si>
  <si>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</si>
  <si>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</si>
  <si>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</si>
  <si>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</si>
  <si>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</si>
  <si>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</si>
  <si>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</si>
  <si>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</si>
  <si>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</si>
  <si>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</si>
  <si>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</si>
  <si>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</si>
  <si>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</si>
  <si>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</si>
  <si>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</si>
  <si>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</si>
  <si>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</si>
  <si>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</si>
  <si>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</si>
  <si>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</si>
  <si>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</si>
  <si>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</si>
  <si>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</si>
  <si>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</si>
  <si>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</si>
  <si>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</si>
  <si>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</si>
  <si>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</si>
  <si>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</si>
  <si>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</si>
  <si>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</si>
  <si>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</si>
  <si>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</si>
  <si>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</si>
  <si>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</si>
  <si>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</si>
  <si>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</si>
  <si>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</si>
  <si>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</si>
  <si>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</si>
  <si>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</si>
  <si>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</si>
  <si>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</si>
  <si>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</si>
  <si>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</si>
  <si>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</si>
  <si>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</si>
  <si>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</si>
  <si>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</si>
  <si>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</si>
  <si>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</si>
  <si>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</si>
  <si>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</si>
  <si>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</si>
  <si>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</si>
  <si>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</si>
  <si>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</si>
  <si>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</si>
  <si>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</si>
  <si>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</si>
  <si>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</si>
  <si>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</si>
  <si>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</si>
  <si>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</si>
  <si>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</si>
  <si>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</si>
  <si>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</si>
  <si>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</si>
  <si>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</si>
  <si>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</si>
  <si>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</si>
  <si>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</si>
  <si>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</si>
  <si>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</si>
  <si>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</si>
  <si>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</si>
  <si>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</si>
  <si>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</si>
  <si>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</si>
  <si>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</si>
  <si>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</si>
  <si>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</si>
  <si>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</si>
  <si>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</si>
  <si>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</si>
  <si>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</si>
  <si>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</si>
  <si>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</si>
  <si>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</si>
  <si>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</si>
  <si>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</si>
  <si>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</si>
  <si>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</si>
  <si>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</si>
  <si>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</si>
  <si>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</si>
  <si>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</si>
  <si>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</si>
  <si>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</si>
  <si>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</si>
  <si>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</si>
  <si>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</si>
  <si>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</si>
  <si>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</si>
  <si>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</si>
  <si>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</si>
  <si>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</si>
  <si>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</si>
  <si>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</si>
  <si>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</si>
  <si>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</si>
  <si>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</si>
  <si>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</si>
  <si>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</si>
  <si>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</si>
  <si>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</si>
  <si>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</si>
  <si>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</si>
  <si>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</si>
  <si>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</si>
  <si>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</si>
  <si>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</si>
  <si>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</si>
  <si>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</si>
  <si>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</si>
  <si>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</si>
  <si>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</si>
  <si>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</si>
  <si>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</si>
  <si>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</si>
  <si>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</si>
  <si>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</si>
  <si>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</si>
  <si>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</si>
  <si>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</si>
  <si>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</si>
  <si>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</si>
  <si>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</si>
  <si>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</si>
  <si>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</si>
  <si>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</si>
  <si>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</si>
  <si>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</si>
  <si>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</si>
  <si>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</si>
  <si>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</si>
  <si>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</si>
  <si>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</si>
  <si>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</si>
  <si>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</si>
  <si>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</si>
  <si>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</si>
  <si>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</si>
  <si>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</si>
  <si>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</si>
  <si>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</si>
  <si>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</si>
  <si>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</si>
  <si>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</si>
  <si>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</si>
  <si>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</si>
  <si>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</si>
  <si>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</si>
  <si>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</si>
  <si>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</si>
  <si>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</si>
  <si>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</si>
  <si>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</si>
  <si>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</si>
  <si>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</si>
  <si>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</si>
  <si>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</si>
  <si>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</si>
  <si>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</si>
  <si>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</si>
  <si>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</si>
  <si>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</si>
  <si>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</si>
  <si>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</si>
  <si>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</si>
  <si>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</si>
  <si>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</si>
  <si>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</si>
  <si>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</si>
  <si>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</si>
  <si>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</si>
  <si>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</si>
  <si>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</si>
  <si>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</si>
  <si>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</si>
  <si>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</si>
  <si>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</si>
  <si>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</si>
  <si>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</si>
  <si>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</si>
  <si>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</si>
  <si>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</si>
  <si>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</si>
  <si>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</si>
  <si>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</si>
  <si>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</si>
  <si>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</si>
  <si>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</si>
  <si>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</si>
  <si>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</si>
  <si>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</si>
  <si>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</si>
  <si>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</si>
  <si>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</si>
  <si>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</si>
  <si>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</si>
  <si>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</si>
  <si>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</si>
  <si>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</si>
  <si>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</si>
  <si>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</si>
  <si>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</si>
  <si>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</si>
  <si>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</si>
  <si>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</si>
  <si>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</si>
  <si>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</si>
  <si>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</si>
  <si>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</si>
  <si>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</si>
  <si>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</si>
  <si>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</si>
  <si>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</si>
  <si>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</si>
  <si>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</si>
  <si>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</si>
  <si>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</si>
  <si>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</si>
  <si>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</si>
  <si>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</si>
  <si>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</si>
  <si>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</si>
  <si>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</si>
  <si>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</si>
  <si>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</si>
  <si>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</si>
  <si>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</si>
  <si>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</si>
  <si>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</si>
  <si>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</si>
  <si>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</si>
  <si>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</si>
  <si>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</si>
  <si>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</si>
  <si>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</si>
  <si>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</si>
  <si>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</si>
  <si>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</si>
  <si>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</si>
  <si>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</si>
  <si>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</si>
  <si>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</si>
  <si>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</si>
  <si>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</si>
  <si>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</si>
  <si>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</si>
  <si>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</si>
  <si>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</si>
  <si>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</si>
  <si>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</si>
  <si>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</si>
  <si>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</si>
  <si>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</si>
  <si>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</si>
  <si>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</si>
  <si>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</si>
  <si>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</si>
  <si>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</si>
  <si>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</si>
  <si>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</si>
  <si>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</si>
  <si>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</si>
  <si>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</si>
  <si>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</si>
  <si>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</si>
  <si>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</si>
  <si>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</si>
  <si>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</si>
  <si>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</si>
  <si>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</si>
  <si>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</si>
  <si>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</si>
  <si>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</si>
  <si>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</si>
  <si>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</si>
  <si>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</si>
  <si>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</si>
  <si>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</si>
  <si>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</si>
  <si>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</si>
  <si>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</si>
  <si>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</si>
  <si>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</si>
  <si>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</si>
  <si>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</si>
  <si>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</si>
  <si>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</si>
  <si>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</si>
  <si>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</si>
  <si>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</si>
  <si>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</si>
  <si>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</si>
  <si>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</si>
  <si>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</si>
  <si>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</si>
  <si>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</si>
  <si>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</si>
  <si>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</si>
  <si>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</si>
  <si>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</si>
  <si>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</si>
  <si>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</si>
  <si>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</si>
  <si>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</si>
  <si>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</si>
  <si>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</si>
  <si>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</si>
  <si>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</si>
  <si>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</si>
  <si>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</si>
  <si>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</si>
  <si>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</si>
  <si>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</si>
  <si>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</si>
  <si>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</si>
  <si>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</si>
  <si>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</si>
  <si>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</si>
  <si>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</si>
  <si>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</si>
  <si>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</si>
  <si>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</si>
  <si>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</si>
  <si>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</si>
  <si>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</si>
  <si>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</si>
  <si>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</si>
  <si>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</si>
  <si>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</si>
  <si>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</si>
  <si>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</si>
  <si>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</si>
  <si>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</si>
  <si>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</si>
  <si>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</si>
  <si>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</si>
  <si>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</si>
  <si>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</si>
  <si>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</si>
  <si>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</si>
  <si>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</si>
  <si>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</si>
  <si>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</si>
  <si>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</si>
  <si>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</si>
  <si>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</si>
  <si>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</si>
  <si>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</si>
  <si>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</si>
  <si>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</si>
  <si>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</si>
  <si>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</si>
  <si>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</si>
  <si>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</si>
  <si>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</si>
  <si>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</si>
  <si>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</si>
  <si>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</si>
  <si>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</si>
  <si>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</si>
  <si>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</si>
  <si>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</si>
  <si>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</si>
  <si>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</si>
  <si>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</si>
  <si>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</si>
  <si>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</si>
  <si>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</si>
  <si>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</si>
  <si>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</si>
  <si>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</si>
  <si>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</si>
  <si>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</si>
  <si>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</si>
  <si>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</si>
  <si>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</si>
  <si>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</si>
  <si>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</si>
  <si>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</si>
  <si>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</si>
  <si>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</si>
  <si>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</si>
  <si>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</si>
  <si>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</si>
  <si>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</si>
  <si>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</si>
  <si>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</si>
  <si>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</si>
  <si>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</si>
  <si>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</si>
  <si>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</si>
  <si>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</si>
  <si>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</si>
  <si>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</si>
  <si>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</si>
  <si>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</si>
  <si>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</si>
  <si>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</si>
  <si>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</si>
  <si>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</si>
  <si>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</si>
  <si>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</si>
  <si>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</si>
  <si>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</si>
  <si>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</si>
  <si>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</si>
  <si>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</si>
  <si>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</si>
  <si>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</si>
  <si>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</si>
  <si>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</si>
  <si>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</si>
  <si>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</si>
  <si>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</si>
  <si>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</si>
  <si>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</si>
  <si>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</si>
  <si>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</si>
  <si>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</si>
  <si>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</si>
  <si>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</si>
  <si>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</si>
  <si>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</si>
  <si>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</si>
  <si>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</si>
  <si>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</si>
  <si>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</si>
  <si>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</si>
  <si>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</si>
  <si>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</si>
  <si>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</si>
  <si>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</si>
  <si>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</si>
  <si>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</si>
  <si>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</si>
  <si>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</si>
  <si>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</si>
  <si>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</si>
  <si>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</si>
  <si>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</si>
  <si>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</si>
  <si>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</si>
  <si>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</si>
  <si>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</si>
  <si>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</si>
  <si>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</si>
  <si>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</si>
  <si>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</si>
  <si>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</si>
  <si>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</si>
  <si>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</si>
  <si>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</si>
  <si>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</si>
  <si>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</si>
  <si>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</si>
  <si>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</si>
  <si>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</si>
  <si>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</si>
  <si>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</si>
  <si>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</si>
  <si>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</si>
  <si>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</si>
  <si>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</si>
  <si>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</si>
  <si>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</si>
  <si>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</si>
  <si>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</si>
  <si>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</si>
  <si>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</si>
  <si>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</si>
  <si>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</si>
  <si>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</si>
  <si>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</si>
  <si>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</si>
  <si>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</si>
  <si>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</si>
  <si>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</si>
  <si>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</si>
  <si>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</si>
  <si>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</si>
  <si>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</si>
  <si>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</si>
  <si>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</si>
  <si>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</si>
  <si>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</si>
  <si>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</si>
  <si>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</si>
  <si>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</si>
  <si>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</si>
  <si>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</si>
  <si>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</si>
  <si>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</si>
  <si>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</si>
  <si>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</si>
  <si>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</si>
  <si>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</si>
  <si>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</si>
  <si>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</si>
  <si>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</si>
  <si>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</si>
  <si>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</si>
  <si>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</si>
  <si>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</si>
  <si>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</si>
  <si>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</si>
  <si>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</si>
  <si>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</si>
  <si>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</si>
  <si>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</si>
  <si>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</si>
  <si>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</si>
  <si>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</si>
  <si>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</si>
  <si>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</si>
  <si>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</si>
  <si>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</si>
  <si>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</si>
  <si>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</si>
  <si>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</si>
  <si>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</si>
  <si>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</si>
  <si>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</si>
  <si>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</si>
  <si>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</si>
  <si>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</si>
  <si>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</si>
  <si>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</si>
  <si>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</si>
  <si>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</si>
  <si>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</si>
  <si>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</si>
  <si>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</si>
  <si>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</si>
  <si>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</si>
  <si>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</si>
  <si>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</si>
  <si>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</si>
  <si>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</si>
  <si>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</si>
  <si>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</si>
  <si>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</si>
  <si>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</si>
  <si>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</si>
  <si>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</si>
  <si>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</si>
  <si>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</si>
  <si>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</si>
  <si>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</si>
  <si>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</si>
  <si>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</si>
  <si>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</si>
  <si>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</si>
  <si>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</si>
  <si>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</si>
  <si>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</si>
  <si>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</si>
  <si>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</si>
  <si>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</si>
  <si>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</si>
  <si>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</si>
  <si>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</si>
  <si>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</si>
  <si>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</si>
  <si>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</si>
  <si>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</si>
  <si>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</si>
  <si>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</si>
  <si>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</si>
  <si>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</si>
  <si>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</si>
  <si>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</si>
  <si>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</si>
  <si>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</si>
  <si>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</si>
  <si>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</si>
  <si>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</si>
  <si>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</si>
  <si>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</si>
  <si>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</si>
  <si>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</si>
  <si>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</si>
  <si>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</si>
  <si>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</si>
  <si>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</si>
  <si>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</si>
  <si>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</si>
  <si>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</si>
  <si>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</si>
  <si>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</si>
  <si>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</si>
  <si>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</si>
  <si>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</si>
  <si>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</si>
  <si>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</si>
  <si>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</si>
  <si>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</si>
  <si>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</si>
  <si>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</si>
  <si>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</si>
  <si>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</si>
  <si>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</si>
  <si>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</si>
  <si>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</si>
  <si>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</si>
  <si>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</si>
  <si>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</si>
  <si>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</si>
  <si>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</si>
  <si>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</si>
  <si>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</si>
  <si>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</si>
  <si>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</si>
  <si>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</si>
  <si>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</si>
  <si>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</si>
  <si>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</si>
  <si>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</si>
  <si>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</si>
  <si>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</si>
  <si>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</si>
  <si>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</si>
  <si>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</si>
  <si>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</si>
  <si>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</si>
  <si>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</si>
  <si>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</si>
  <si>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</si>
  <si>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</si>
  <si>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</si>
  <si>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</si>
  <si>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</si>
  <si>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</si>
  <si>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</si>
  <si>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</si>
  <si>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</si>
  <si>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</si>
  <si>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</si>
  <si>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</si>
  <si>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</si>
  <si>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</si>
  <si>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</si>
  <si>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</si>
  <si>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</si>
  <si>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</si>
  <si>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</si>
  <si>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</si>
  <si>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</si>
  <si>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</si>
  <si>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</si>
  <si>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</si>
  <si>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</si>
  <si>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</si>
  <si>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</si>
  <si>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</si>
  <si>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</si>
  <si>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</si>
  <si>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</si>
  <si>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</si>
  <si>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</si>
  <si>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</si>
  <si>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</si>
  <si>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</si>
  <si>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</si>
  <si>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</si>
  <si>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</si>
  <si>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</si>
  <si>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</si>
  <si>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</si>
  <si>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</si>
  <si>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</si>
  <si>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</si>
  <si>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</si>
  <si>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</si>
  <si>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</si>
  <si>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</si>
  <si>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</si>
  <si>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</si>
  <si>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</si>
  <si>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</si>
  <si>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</si>
  <si>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</si>
  <si>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</si>
  <si>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</si>
  <si>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</si>
  <si>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</si>
  <si>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</si>
  <si>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</si>
  <si>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</si>
  <si>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</si>
  <si>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</si>
  <si>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</si>
  <si>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</si>
  <si>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</si>
  <si>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</si>
  <si>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</si>
  <si>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</si>
  <si>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</si>
  <si>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</si>
  <si>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</si>
  <si>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</si>
  <si>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</si>
  <si>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</si>
  <si>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</si>
  <si>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</si>
  <si>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</si>
  <si>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</si>
  <si>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</si>
  <si>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</si>
  <si>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</si>
  <si>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</si>
  <si>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</si>
  <si>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</si>
  <si>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</si>
  <si>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</si>
  <si>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</si>
  <si>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</si>
  <si>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</si>
  <si>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</si>
  <si>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</si>
  <si>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</si>
  <si>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</si>
  <si>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</si>
  <si>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</si>
  <si>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</si>
  <si>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</si>
  <si>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</si>
  <si>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</si>
  <si>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</si>
  <si>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</si>
  <si>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</si>
  <si>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</si>
  <si>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</si>
  <si>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</si>
  <si>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</si>
  <si>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</si>
  <si>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</si>
  <si>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</si>
  <si>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</si>
  <si>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</si>
  <si>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</si>
  <si>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</si>
  <si>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</si>
  <si>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</si>
  <si>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</si>
  <si>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</si>
  <si>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</si>
  <si>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</si>
  <si>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</si>
  <si>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</si>
  <si>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</si>
  <si>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</si>
  <si>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</si>
  <si>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</si>
  <si>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</si>
  <si>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</si>
  <si>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</si>
  <si>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</si>
  <si>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</si>
  <si>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</si>
  <si>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</si>
  <si>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</si>
  <si>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</si>
  <si>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</si>
  <si>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</si>
  <si>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</si>
  <si>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</si>
  <si>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</si>
  <si>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</si>
  <si>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</si>
  <si>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</si>
  <si>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</si>
  <si>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</si>
  <si>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</si>
  <si>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</si>
  <si>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</si>
  <si>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</si>
  <si>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</si>
  <si>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</si>
  <si>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</si>
  <si>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</si>
  <si>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</si>
  <si>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</si>
  <si>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</si>
  <si>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</si>
  <si>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</si>
  <si>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</si>
  <si>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</si>
  <si>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</si>
  <si>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</si>
  <si>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</si>
  <si>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</si>
  <si>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</si>
  <si>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</si>
  <si>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</si>
  <si>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</si>
  <si>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</si>
  <si>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</si>
  <si>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</si>
  <si>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</si>
  <si>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</si>
  <si>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</si>
  <si>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</si>
  <si>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</si>
  <si>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</si>
  <si>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</si>
  <si>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</si>
  <si>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</si>
  <si>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</si>
  <si>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</si>
  <si>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</si>
  <si>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</si>
  <si>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</si>
  <si>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</si>
  <si>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</si>
  <si>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</si>
  <si>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</si>
  <si>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</si>
  <si>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</si>
  <si>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</si>
  <si>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</si>
  <si>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</si>
  <si>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</si>
  <si>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</si>
  <si>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</si>
  <si>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</si>
  <si>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</si>
  <si>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</si>
  <si>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</si>
  <si>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</si>
  <si>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</si>
  <si>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</si>
  <si>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</si>
  <si>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</si>
  <si>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</si>
  <si>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</si>
  <si>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</si>
  <si>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</si>
  <si>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</si>
  <si>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</si>
  <si>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</si>
  <si>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</si>
  <si>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</si>
  <si>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</si>
  <si>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</si>
  <si>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</si>
  <si>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</si>
  <si>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</si>
  <si>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</si>
  <si>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</si>
  <si>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</si>
  <si>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</si>
  <si>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</si>
  <si>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</si>
  <si>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</si>
  <si>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</si>
  <si>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</si>
  <si>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</si>
  <si>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</si>
  <si>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</si>
  <si>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</si>
  <si>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</si>
  <si>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</si>
  <si>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</si>
  <si>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</si>
  <si>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</si>
  <si>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</si>
  <si>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</si>
  <si>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</si>
  <si>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</si>
  <si>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</si>
  <si>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</si>
  <si>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</si>
  <si>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</si>
  <si>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</si>
  <si>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</si>
  <si>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</si>
  <si>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</si>
  <si>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</si>
  <si>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</si>
  <si>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</si>
  <si>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</si>
  <si>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</si>
  <si>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</si>
  <si>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</si>
  <si>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</si>
  <si>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</si>
  <si>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</si>
  <si>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</si>
  <si>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</si>
  <si>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</si>
  <si>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</si>
  <si>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</si>
  <si>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</si>
  <si>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</si>
  <si>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</si>
  <si>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</si>
  <si>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</si>
  <si>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</si>
  <si>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</si>
  <si>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</si>
  <si>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</si>
  <si>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</si>
  <si>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</si>
  <si>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</si>
  <si>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</si>
  <si>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</si>
  <si>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</si>
  <si>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</si>
  <si>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</si>
  <si>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</si>
  <si>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</si>
  <si>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</si>
  <si>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</si>
  <si>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</si>
  <si>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</si>
  <si>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</si>
  <si>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</si>
  <si>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</si>
  <si>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</si>
  <si>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</si>
  <si>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</si>
  <si>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</si>
  <si>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</si>
  <si>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</si>
  <si>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</si>
  <si>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</si>
  <si>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</si>
  <si>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</si>
  <si>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</si>
  <si>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</si>
  <si>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</si>
  <si>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</si>
  <si>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</si>
  <si>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</si>
  <si>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</si>
  <si>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</si>
  <si>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</si>
  <si>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</si>
  <si>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</si>
  <si>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</si>
  <si>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</si>
  <si>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</si>
  <si>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</si>
  <si>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</si>
  <si>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</si>
  <si>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</si>
  <si>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</si>
  <si>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</si>
  <si>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</si>
  <si>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</si>
  <si>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</si>
  <si>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</si>
  <si>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</si>
  <si>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</si>
  <si>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</si>
  <si>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</si>
  <si>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</si>
  <si>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</si>
  <si>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</si>
  <si>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</si>
  <si>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</si>
  <si>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</si>
  <si>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</si>
  <si>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</si>
  <si>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</si>
  <si>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</si>
  <si>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</si>
  <si>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</si>
  <si>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</si>
  <si>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</si>
  <si>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</si>
  <si>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</si>
  <si>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</si>
  <si>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</si>
  <si>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</si>
  <si>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</si>
  <si>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</si>
  <si>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</si>
  <si>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</si>
  <si>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</si>
  <si>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</si>
  <si>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</si>
  <si>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</si>
  <si>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</si>
  <si>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</si>
  <si>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</si>
  <si>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</si>
  <si>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</si>
  <si>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</si>
  <si>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</si>
  <si>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</si>
  <si>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</si>
  <si>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</si>
  <si>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</si>
  <si>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</si>
  <si>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</si>
  <si>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</si>
  <si>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</si>
  <si>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</si>
  <si>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</si>
  <si>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</si>
  <si>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</si>
  <si>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</si>
  <si>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</si>
  <si>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</si>
  <si>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</si>
  <si>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</si>
  <si>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</si>
  <si>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</si>
  <si>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</si>
  <si>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</si>
  <si>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</si>
  <si>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</si>
  <si>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</si>
  <si>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</si>
  <si>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</si>
  <si>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</si>
  <si>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</si>
  <si>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</si>
  <si>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</si>
  <si>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</si>
  <si>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</si>
  <si>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</si>
  <si>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</si>
  <si>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</si>
  <si>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</si>
  <si>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</si>
  <si>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</si>
  <si>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</si>
  <si>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</si>
  <si>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</si>
  <si>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</si>
  <si>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</si>
  <si>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</si>
  <si>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</si>
  <si>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</si>
  <si>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</si>
  <si>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</si>
  <si>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</si>
  <si>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</si>
  <si>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</si>
  <si>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</si>
  <si>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</si>
  <si>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</si>
  <si>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</si>
  <si>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</si>
  <si>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</si>
  <si>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</si>
  <si>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</si>
  <si>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</si>
  <si>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</si>
  <si>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</si>
  <si>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</si>
  <si>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</si>
  <si>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</si>
  <si>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</si>
  <si>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</si>
  <si>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</si>
  <si>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</si>
  <si>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</si>
  <si>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</si>
  <si>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</si>
  <si>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</si>
  <si>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</si>
  <si>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</si>
  <si>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</si>
  <si>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</si>
  <si>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</si>
  <si>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</si>
  <si>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</si>
  <si>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</si>
  <si>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</si>
  <si>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</si>
  <si>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</si>
  <si>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</si>
  <si>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</si>
  <si>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</si>
  <si>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</si>
  <si>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</si>
  <si>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</si>
  <si>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</si>
  <si>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</si>
  <si>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</si>
  <si>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</si>
  <si>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</si>
  <si>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</si>
  <si>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</si>
  <si>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</si>
  <si>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</si>
  <si>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</si>
  <si>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</si>
  <si>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</si>
  <si>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</si>
  <si>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</si>
  <si>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</si>
  <si>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</si>
  <si>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</si>
  <si>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</si>
  <si>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</si>
  <si>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</si>
  <si>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</si>
  <si>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</si>
  <si>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</si>
  <si>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</si>
  <si>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</si>
  <si>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</si>
  <si>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</si>
  <si>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</si>
  <si>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</si>
  <si>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</si>
  <si>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</si>
  <si>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</si>
  <si>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</si>
  <si>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</si>
  <si>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</si>
  <si>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</si>
  <si>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</si>
  <si>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</si>
  <si>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</si>
  <si>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</si>
  <si>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</si>
  <si>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</si>
  <si>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</si>
  <si>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</si>
  <si>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</si>
  <si>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</si>
  <si>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</si>
  <si>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</si>
  <si>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</si>
  <si>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</si>
  <si>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</si>
  <si>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</si>
  <si>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</si>
  <si>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</si>
  <si>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</si>
  <si>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</si>
  <si>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</si>
  <si>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</si>
  <si>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</si>
  <si>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</si>
  <si>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</si>
  <si>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</si>
  <si>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</si>
  <si>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</si>
  <si>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</si>
  <si>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</si>
  <si>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</si>
  <si>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</si>
  <si>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</si>
  <si>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</si>
  <si>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</si>
  <si>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</si>
  <si>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</si>
  <si>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</si>
  <si>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</si>
  <si>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</si>
  <si>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</si>
  <si>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</si>
  <si>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</si>
  <si>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</si>
  <si>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</si>
  <si>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</si>
  <si>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</si>
  <si>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</si>
  <si>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</si>
  <si>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</si>
  <si>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</si>
  <si>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</si>
  <si>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</si>
  <si>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</si>
  <si>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</si>
  <si>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</si>
  <si>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</si>
  <si>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</si>
  <si>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</si>
  <si>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</si>
  <si>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</si>
  <si>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</si>
  <si>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</si>
  <si>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</si>
  <si>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</si>
  <si>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</si>
  <si>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</si>
  <si>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</si>
  <si>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</si>
  <si>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</si>
  <si>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</si>
  <si>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</si>
  <si>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</si>
  <si>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</si>
  <si>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</si>
  <si>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</si>
  <si>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</si>
  <si>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</si>
  <si>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</si>
  <si>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</si>
  <si>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</si>
  <si>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</si>
  <si>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</si>
  <si>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</si>
  <si>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</si>
  <si>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</si>
  <si>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</si>
  <si>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</si>
  <si>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</si>
  <si>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</si>
  <si>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</si>
  <si>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</si>
  <si>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</si>
  <si>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</si>
  <si>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</si>
  <si>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</si>
  <si>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</si>
  <si>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</si>
  <si>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</si>
  <si>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</si>
  <si>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</si>
  <si>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</si>
  <si>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</si>
  <si>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</si>
  <si>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</si>
  <si>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</si>
  <si>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</si>
  <si>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</si>
  <si>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</si>
  <si>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</si>
  <si>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</si>
  <si>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</si>
  <si>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</si>
  <si>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</si>
  <si>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</si>
  <si>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</si>
  <si>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</si>
  <si>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</si>
  <si>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</si>
  <si>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</si>
  <si>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</si>
  <si>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</si>
  <si>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</si>
  <si>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</si>
  <si>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</si>
  <si>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</si>
  <si>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</si>
  <si>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</si>
  <si>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</si>
  <si>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</si>
  <si>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</si>
  <si>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</si>
  <si>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</si>
  <si>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</si>
  <si>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</si>
  <si>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</si>
  <si>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</si>
  <si>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</si>
  <si>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</si>
  <si>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</si>
  <si>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</si>
  <si>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</si>
  <si>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</si>
  <si>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</si>
  <si>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</si>
  <si>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</si>
  <si>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</si>
  <si>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</si>
  <si>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</si>
  <si>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</si>
  <si>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</si>
  <si>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</si>
  <si>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</si>
  <si>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</si>
  <si>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</si>
  <si>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</si>
  <si>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</si>
  <si>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</si>
  <si>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</si>
  <si>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</si>
  <si>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</si>
  <si>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</si>
  <si>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</si>
  <si>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</si>
  <si>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</si>
  <si>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</si>
  <si>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</si>
  <si>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</si>
  <si>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</si>
  <si>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</si>
  <si>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</si>
  <si>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</si>
  <si>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</si>
  <si>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</si>
  <si>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</si>
  <si>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</si>
  <si>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</si>
  <si>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</si>
  <si>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</si>
  <si>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</si>
  <si>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</si>
  <si>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</si>
  <si>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</si>
  <si>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</si>
  <si>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</si>
  <si>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</si>
  <si>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</si>
  <si>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</si>
  <si>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</si>
  <si>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</si>
  <si>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</si>
  <si>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</si>
  <si>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</si>
  <si>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</si>
  <si>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</si>
  <si>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</si>
  <si>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</si>
  <si>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</si>
  <si>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</si>
  <si>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</si>
  <si>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</si>
  <si>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</si>
  <si>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</si>
  <si>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</si>
  <si>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</si>
  <si>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</si>
  <si>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</si>
  <si>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</si>
  <si>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</si>
  <si>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</si>
  <si>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</si>
  <si>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</si>
  <si>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</si>
  <si>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</si>
  <si>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</si>
  <si>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</si>
  <si>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</si>
  <si>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</si>
  <si>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</si>
  <si>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</si>
  <si>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</si>
  <si>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</si>
  <si>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</si>
  <si>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</si>
  <si>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</si>
  <si>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</si>
  <si>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</si>
  <si>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</si>
  <si>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</si>
  <si>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</si>
  <si>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</si>
  <si>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</si>
  <si>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</si>
  <si>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</si>
  <si>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</si>
  <si>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</si>
  <si>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</si>
  <si>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</si>
  <si>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</si>
  <si>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</si>
  <si>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</si>
  <si>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</si>
  <si>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</si>
  <si>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</si>
  <si>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</si>
  <si>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</si>
  <si>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</si>
  <si>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</si>
  <si>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</si>
  <si>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</si>
  <si>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</si>
  <si>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</si>
  <si>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</si>
  <si>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</si>
  <si>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</si>
  <si>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</si>
  <si>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</si>
  <si>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</si>
  <si>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</si>
  <si>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</si>
  <si>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</si>
  <si>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</si>
  <si>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</si>
  <si>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</si>
  <si>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</si>
  <si>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</si>
  <si>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</si>
  <si>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</si>
  <si>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</si>
  <si>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</si>
  <si>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</si>
  <si>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</si>
  <si>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</si>
  <si>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</si>
  <si>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</si>
  <si>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</si>
  <si>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</si>
  <si>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</si>
  <si>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</si>
  <si>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</si>
  <si>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</si>
  <si>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</si>
  <si>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</si>
  <si>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</si>
  <si>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</si>
  <si>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</si>
  <si>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</si>
  <si>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</si>
  <si>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</si>
  <si>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</si>
  <si>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</si>
  <si>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</si>
  <si>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</si>
  <si>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</si>
  <si>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</si>
  <si>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</si>
  <si>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</si>
  <si>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</si>
  <si>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</si>
  <si>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</si>
  <si>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</si>
  <si>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</si>
  <si>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</si>
  <si>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</si>
  <si>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</si>
  <si>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</si>
  <si>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</si>
  <si>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</si>
  <si>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</si>
  <si>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</si>
  <si>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</si>
  <si>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</si>
  <si>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</si>
  <si>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</si>
  <si>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</si>
  <si>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</si>
  <si>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</si>
  <si>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</si>
  <si>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</si>
  <si>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</si>
  <si>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</si>
  <si>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</si>
  <si>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</si>
  <si>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</si>
  <si>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</si>
  <si>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</si>
  <si>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</si>
  <si>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</si>
  <si>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</si>
  <si>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</si>
  <si>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</si>
  <si>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</si>
  <si>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</si>
  <si>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</si>
  <si>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</si>
  <si>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</si>
  <si>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</si>
  <si>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</si>
  <si>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</si>
  <si>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</si>
  <si>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</si>
  <si>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</si>
  <si>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</si>
  <si>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</si>
  <si>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</si>
  <si>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</si>
  <si>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</si>
  <si>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</si>
  <si>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</si>
  <si>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</si>
  <si>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</si>
  <si>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</si>
  <si>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</si>
  <si>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</si>
  <si>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</si>
  <si>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</si>
  <si>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</si>
  <si>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</si>
  <si>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</si>
  <si>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</si>
  <si>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</si>
  <si>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</si>
  <si>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</si>
  <si>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</si>
  <si>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</si>
  <si>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</si>
  <si>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</si>
  <si>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</si>
  <si>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</si>
  <si>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</si>
  <si>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</si>
  <si>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</si>
  <si>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</si>
  <si>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</si>
  <si>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</si>
  <si>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</si>
  <si>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</si>
  <si>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</si>
  <si>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</si>
  <si>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</si>
  <si>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</si>
  <si>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</si>
  <si>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</si>
  <si>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</si>
  <si>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</si>
  <si>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</si>
  <si>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</si>
  <si>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</si>
  <si>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</si>
  <si>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</si>
  <si>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</si>
  <si>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</si>
  <si>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</si>
  <si>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</si>
  <si>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</si>
  <si>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</si>
  <si>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</si>
  <si>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</si>
  <si>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</si>
  <si>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</si>
  <si>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</si>
  <si>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</si>
  <si>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</si>
  <si>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</si>
  <si>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</si>
  <si>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</si>
  <si>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</si>
  <si>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</si>
  <si>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</si>
  <si>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</si>
  <si>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</si>
  <si>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</si>
  <si>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</si>
  <si>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</si>
  <si>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</si>
  <si>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</si>
  <si>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</si>
  <si>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</si>
  <si>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</si>
  <si>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</si>
  <si>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</si>
  <si>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</si>
  <si>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</si>
  <si>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</si>
  <si>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</si>
  <si>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</si>
  <si>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</si>
  <si>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</si>
  <si>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</si>
  <si>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</si>
  <si>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</si>
  <si>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</si>
  <si>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</si>
  <si>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</si>
  <si>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</si>
  <si>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</si>
  <si>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</si>
  <si>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</si>
  <si>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</si>
  <si>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</si>
  <si>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</si>
  <si>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</si>
  <si>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</si>
  <si>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</si>
  <si>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</si>
  <si>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</si>
  <si>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</si>
  <si>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</si>
  <si>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</si>
  <si>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</si>
  <si>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</si>
  <si>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</si>
  <si>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</si>
  <si>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</si>
  <si>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</si>
  <si>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</si>
  <si>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</si>
  <si>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</si>
  <si>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</si>
  <si>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</si>
  <si>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</si>
  <si>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</si>
  <si>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</si>
  <si>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</si>
  <si>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</si>
  <si>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</si>
  <si>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</si>
  <si>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</si>
  <si>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</si>
  <si>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</si>
  <si>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</si>
  <si>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</si>
  <si>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</si>
  <si>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</si>
  <si>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</si>
  <si>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</si>
  <si>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</si>
  <si>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</si>
  <si>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</si>
  <si>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</si>
  <si>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</si>
  <si>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</si>
  <si>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</si>
  <si>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</si>
  <si>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</si>
  <si>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</si>
  <si>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</si>
  <si>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</si>
  <si>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</si>
  <si>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</si>
  <si>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</si>
  <si>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</si>
  <si>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</si>
  <si>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</si>
  <si>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</si>
  <si>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</si>
  <si>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</si>
  <si>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</si>
  <si>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</si>
  <si>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</si>
  <si>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</si>
  <si>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</si>
  <si>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</si>
  <si>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</si>
  <si>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</si>
  <si>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</si>
  <si>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</si>
  <si>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</si>
  <si>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</si>
  <si>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</si>
  <si>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</si>
  <si>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</si>
  <si>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</si>
  <si>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</si>
  <si>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</si>
  <si>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</si>
  <si>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</si>
  <si>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</si>
  <si>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</si>
  <si>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</si>
  <si>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</si>
  <si>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</si>
  <si>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</si>
  <si>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</si>
  <si>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</si>
  <si>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</si>
  <si>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</si>
  <si>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</si>
  <si>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</si>
  <si>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</si>
  <si>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</si>
  <si>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</si>
  <si>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</si>
  <si>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</si>
  <si>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</si>
  <si>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</si>
  <si>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</si>
  <si>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</si>
  <si>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</si>
  <si>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</si>
  <si>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</si>
  <si>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</si>
  <si>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</si>
  <si>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</si>
  <si>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</si>
  <si>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</si>
  <si>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</si>
  <si>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</si>
  <si>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</si>
  <si>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</si>
  <si>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</si>
  <si>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</si>
  <si>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</si>
  <si>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</si>
  <si>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</si>
  <si>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</si>
  <si>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</si>
  <si>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</si>
  <si>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</si>
  <si>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</si>
  <si>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</si>
  <si>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</si>
  <si>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</si>
  <si>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</si>
  <si>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</si>
  <si>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</si>
  <si>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</si>
  <si>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</si>
  <si>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</si>
  <si>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</si>
  <si>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</si>
  <si>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</si>
  <si>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</si>
  <si>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</si>
  <si>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</si>
  <si>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</si>
  <si>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</si>
  <si>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</si>
  <si>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</si>
  <si>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</si>
  <si>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</si>
  <si>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</si>
  <si>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</si>
  <si>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</si>
  <si>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</si>
  <si>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</si>
  <si>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</si>
  <si>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</si>
  <si>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</si>
  <si>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</si>
  <si>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</si>
  <si>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</si>
  <si>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</si>
  <si>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</si>
  <si>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</si>
  <si>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</si>
  <si>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</si>
  <si>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</si>
  <si>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</si>
  <si>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</si>
  <si>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</si>
  <si>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</si>
  <si>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</si>
  <si>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</si>
  <si>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</si>
  <si>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</si>
  <si>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</si>
  <si>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</si>
  <si>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</si>
  <si>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</si>
  <si>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</si>
  <si>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</si>
  <si>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</si>
  <si>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</si>
  <si>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</si>
  <si>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</si>
  <si>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</si>
  <si>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</si>
  <si>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</si>
  <si>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</si>
  <si>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</si>
  <si>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</si>
  <si>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</si>
  <si>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</si>
  <si>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</si>
  <si>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</si>
  <si>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</si>
  <si>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</si>
  <si>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</si>
  <si>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</si>
  <si>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</si>
  <si>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</si>
  <si>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</si>
  <si>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</si>
  <si>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</si>
  <si>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</si>
  <si>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</si>
  <si>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</si>
  <si>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</si>
  <si>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</si>
  <si>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</si>
  <si>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</si>
  <si>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</si>
  <si>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</si>
  <si>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</si>
  <si>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</si>
  <si>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</si>
  <si>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</si>
  <si>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</si>
  <si>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</si>
  <si>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</si>
  <si>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</si>
  <si>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</si>
  <si>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</si>
  <si>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</si>
  <si>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</si>
  <si>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</si>
  <si>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</si>
  <si>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</si>
  <si>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</si>
  <si>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</si>
  <si>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</si>
  <si>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</si>
  <si>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</si>
  <si>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</si>
  <si>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</si>
  <si>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</si>
  <si>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</si>
  <si>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</si>
  <si>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</si>
  <si>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</si>
  <si>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</si>
  <si>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</si>
  <si>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</si>
  <si>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</si>
  <si>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</si>
  <si>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</si>
  <si>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</si>
  <si>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</si>
  <si>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</si>
  <si>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</si>
  <si>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</si>
  <si>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</si>
  <si>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</si>
  <si>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</si>
  <si>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</si>
  <si>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</si>
  <si>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</si>
  <si>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</si>
  <si>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</si>
  <si>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</si>
  <si>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</si>
  <si>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</si>
  <si>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</si>
  <si>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</si>
  <si>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</si>
  <si>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</si>
  <si>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</si>
  <si>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</si>
  <si>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</si>
  <si>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</si>
  <si>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</si>
  <si>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</si>
  <si>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</si>
  <si>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</si>
  <si>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</si>
  <si>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</si>
  <si>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</si>
  <si>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</si>
  <si>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</si>
  <si>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</si>
  <si>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</si>
  <si>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</si>
  <si>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</si>
  <si>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</si>
  <si>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</si>
  <si>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</si>
  <si>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</si>
  <si>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</si>
  <si>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</si>
  <si>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</si>
  <si>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</si>
  <si>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</si>
  <si>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</si>
  <si>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</si>
  <si>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</si>
  <si>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</si>
  <si>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</si>
  <si>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</si>
  <si>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</si>
  <si>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</si>
  <si>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</si>
  <si>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</si>
  <si>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</si>
  <si>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</si>
  <si>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</si>
  <si>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</si>
  <si>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</si>
  <si>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</si>
  <si>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</si>
  <si>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</si>
  <si>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</si>
  <si>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</si>
  <si>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</si>
  <si>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</si>
  <si>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</si>
  <si>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</si>
  <si>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</si>
  <si>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</si>
  <si>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</si>
  <si>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</si>
  <si>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</si>
  <si>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</si>
  <si>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</si>
  <si>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</si>
  <si>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</si>
  <si>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</si>
  <si>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</si>
  <si>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</si>
  <si>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</si>
  <si>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</si>
  <si>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</si>
  <si>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</si>
  <si>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</si>
  <si>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</si>
  <si>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</si>
  <si>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</si>
  <si>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</si>
  <si>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</si>
  <si>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</si>
  <si>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</si>
  <si>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</si>
  <si>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</si>
  <si>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</si>
  <si>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</si>
  <si>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</si>
  <si>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</si>
  <si>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</si>
  <si>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</si>
  <si>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</si>
  <si>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</si>
  <si>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</si>
  <si>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</si>
  <si>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</si>
  <si>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</si>
  <si>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</si>
  <si>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</si>
  <si>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</si>
  <si>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</si>
  <si>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</si>
  <si>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</si>
  <si>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</si>
  <si>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</si>
  <si>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</si>
  <si>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</si>
  <si>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</si>
  <si>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</si>
  <si>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</si>
  <si>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</si>
  <si>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</si>
  <si>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</si>
  <si>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</si>
  <si>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</si>
  <si>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</si>
  <si>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</si>
  <si>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</si>
  <si>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</si>
  <si>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</si>
  <si>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</si>
  <si>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</si>
  <si>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</si>
  <si>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</si>
  <si>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</si>
  <si>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</si>
  <si>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</si>
  <si>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</si>
  <si>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</si>
  <si>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</si>
  <si>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</si>
  <si>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</si>
  <si>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</si>
  <si>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</si>
  <si>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</si>
  <si>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</si>
  <si>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</si>
  <si>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</si>
  <si>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</si>
  <si>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</si>
  <si>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</si>
  <si>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</si>
  <si>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</si>
  <si>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</si>
  <si>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</si>
  <si>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</si>
  <si>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</si>
  <si>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</si>
  <si>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</si>
  <si>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</si>
  <si>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</si>
  <si>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</si>
  <si>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</si>
  <si>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</si>
  <si>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</si>
  <si>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</si>
  <si>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</si>
  <si>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</si>
  <si>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</si>
  <si>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</si>
  <si>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</si>
  <si>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</si>
  <si>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</si>
  <si>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</si>
  <si>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</si>
  <si>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</si>
  <si>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</si>
  <si>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</si>
  <si>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</si>
  <si>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</si>
  <si>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</si>
  <si>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</si>
  <si>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</si>
  <si>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</si>
  <si>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</si>
  <si>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</si>
  <si>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</si>
  <si>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</si>
  <si>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</si>
  <si>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</si>
  <si>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</si>
  <si>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</si>
  <si>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</si>
  <si>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</si>
  <si>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</si>
  <si>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</si>
  <si>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</si>
  <si>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</si>
  <si>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</si>
  <si>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</si>
  <si>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</si>
  <si>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</si>
  <si>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</si>
  <si>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</si>
  <si>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</si>
  <si>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</si>
  <si>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</si>
  <si>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</si>
  <si>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</si>
  <si>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</si>
  <si>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</si>
  <si>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</si>
  <si>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</si>
  <si>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</si>
  <si>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</si>
  <si>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</si>
  <si>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</si>
  <si>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</si>
  <si>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</si>
  <si>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</si>
  <si>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</si>
  <si>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</si>
  <si>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</si>
  <si>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</si>
  <si>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</si>
  <si>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</si>
  <si>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</si>
  <si>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</si>
  <si>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</si>
  <si>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</si>
  <si>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</si>
  <si>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</si>
  <si>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</si>
  <si>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</si>
  <si>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</si>
  <si>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</si>
  <si>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</si>
  <si>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</si>
  <si>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</si>
  <si>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</si>
  <si>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</si>
  <si>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</si>
  <si>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</si>
  <si>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</si>
  <si>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</si>
  <si>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</si>
  <si>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</si>
  <si>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</si>
  <si>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</si>
  <si>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</si>
  <si>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</si>
  <si>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</si>
  <si>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</si>
  <si>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</si>
  <si>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</si>
  <si>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</si>
  <si>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</si>
  <si>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</si>
  <si>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</si>
  <si>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</si>
  <si>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</si>
  <si>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</si>
  <si>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</si>
  <si>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</si>
  <si>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</si>
  <si>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</si>
  <si>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</si>
  <si>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</si>
  <si>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</si>
  <si>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</si>
  <si>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</si>
  <si>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</si>
  <si>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</si>
  <si>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</si>
  <si>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</si>
  <si>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</si>
  <si>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</si>
  <si>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</si>
  <si>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</si>
  <si>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</si>
  <si>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</si>
  <si>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</si>
  <si>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</si>
  <si>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</si>
  <si>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</si>
  <si>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</si>
  <si>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</si>
  <si>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</si>
  <si>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</si>
  <si>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</si>
  <si>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</si>
  <si>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</si>
  <si>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</si>
  <si>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</si>
  <si>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</si>
  <si>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</si>
  <si>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</si>
  <si>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</si>
  <si>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</si>
  <si>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</si>
  <si>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</si>
  <si>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</si>
  <si>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</si>
  <si>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</si>
  <si>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</si>
  <si>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</si>
  <si>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</si>
  <si>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</si>
  <si>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</si>
  <si>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</si>
  <si>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</si>
  <si>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</si>
  <si>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</si>
  <si>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</si>
  <si>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</si>
  <si>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</si>
  <si>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</si>
  <si>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</si>
  <si>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</si>
  <si>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</si>
  <si>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</si>
  <si>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</si>
  <si>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</si>
  <si>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</si>
  <si>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</si>
  <si>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</si>
  <si>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</si>
  <si>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</si>
  <si>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</si>
  <si>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</si>
  <si>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</si>
  <si>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</si>
  <si>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</si>
  <si>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</si>
  <si>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</si>
  <si>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</si>
  <si>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</si>
  <si>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</si>
  <si>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</si>
  <si>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</si>
  <si>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</si>
  <si>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</si>
  <si>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</si>
  <si>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</si>
  <si>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</si>
  <si>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</si>
  <si>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</si>
  <si>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</si>
  <si>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</si>
  <si>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</si>
  <si>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</si>
  <si>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</si>
  <si>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</si>
  <si>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</si>
  <si>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</si>
  <si>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</si>
  <si>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</si>
  <si>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</si>
  <si>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</si>
  <si>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</si>
  <si>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</si>
  <si>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</si>
  <si>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</si>
  <si>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</si>
  <si>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</si>
  <si>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</si>
  <si>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</si>
  <si>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</si>
  <si>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</si>
  <si>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</si>
  <si>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</si>
  <si>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</si>
  <si>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</si>
  <si>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</si>
  <si>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</si>
  <si>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</si>
  <si>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</si>
  <si>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</si>
  <si>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</si>
  <si>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</si>
  <si>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</si>
  <si>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</si>
  <si>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</si>
  <si>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</si>
  <si>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</si>
  <si>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</si>
  <si>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</si>
  <si>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</si>
  <si>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</si>
  <si>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</si>
  <si>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</si>
  <si>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</si>
  <si>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</si>
  <si>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</si>
  <si>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</si>
  <si>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</si>
  <si>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</si>
  <si>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</si>
  <si>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</si>
  <si>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</si>
  <si>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</si>
  <si>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</si>
  <si>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</si>
  <si>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</si>
  <si>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</si>
  <si>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</si>
  <si>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</si>
  <si>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</si>
  <si>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</si>
  <si>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</si>
  <si>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</si>
  <si>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</si>
  <si>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</si>
  <si>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</si>
  <si>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</si>
  <si>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</si>
  <si>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</si>
  <si>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</si>
  <si>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</si>
  <si>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</si>
  <si>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</si>
  <si>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</si>
  <si>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</si>
  <si>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</si>
  <si>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</si>
  <si>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</si>
  <si>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</si>
  <si>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</si>
  <si>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</si>
  <si>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</si>
  <si>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</si>
  <si>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</si>
  <si>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</si>
  <si>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</si>
  <si>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</si>
  <si>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</si>
  <si>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</si>
  <si>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</si>
  <si>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</si>
  <si>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</si>
  <si>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</si>
  <si>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</si>
  <si>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</si>
  <si>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</si>
  <si>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</si>
  <si>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</si>
  <si>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</si>
  <si>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</si>
  <si>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</si>
  <si>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</si>
  <si>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</si>
  <si>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</si>
  <si>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</si>
  <si>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</si>
  <si>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</si>
  <si>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</si>
  <si>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</si>
  <si>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</si>
  <si>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</si>
  <si>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</si>
  <si>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</si>
  <si>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</si>
  <si>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</si>
  <si>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</si>
  <si>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</si>
  <si>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</si>
  <si>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</si>
  <si>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</si>
  <si>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</si>
  <si>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</si>
  <si>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</si>
  <si>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</si>
  <si>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</si>
  <si>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</si>
  <si>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</si>
  <si>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</si>
  <si>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</si>
  <si>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</si>
  <si>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</si>
  <si>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</si>
  <si>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</si>
  <si>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</si>
  <si>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</si>
  <si>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</si>
  <si>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</si>
  <si>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</si>
  <si>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</si>
  <si>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</si>
  <si>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</si>
  <si>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</si>
  <si>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</si>
  <si>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</si>
  <si>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</si>
  <si>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</si>
  <si>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</si>
  <si>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</si>
  <si>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</si>
  <si>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</si>
  <si>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</si>
  <si>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</si>
  <si>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</si>
  <si>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</si>
  <si>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</si>
  <si>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</si>
  <si>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</si>
  <si>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</si>
  <si>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</si>
  <si>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</si>
  <si>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</si>
  <si>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</si>
  <si>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</si>
  <si>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</si>
  <si>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</si>
  <si>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</si>
  <si>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</si>
  <si>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</si>
  <si>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</si>
  <si>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</si>
  <si>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</si>
  <si>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</si>
  <si>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</si>
  <si>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</si>
  <si>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</si>
  <si>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</si>
  <si>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</si>
  <si>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</si>
  <si>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</si>
  <si>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</si>
  <si>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</si>
  <si>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</si>
  <si>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</si>
  <si>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</si>
  <si>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</si>
  <si>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</si>
  <si>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</si>
  <si>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</si>
  <si>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</si>
  <si>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</si>
  <si>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</si>
  <si>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</si>
  <si>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</si>
  <si>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</si>
  <si>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</si>
  <si>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</si>
  <si>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</si>
  <si>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</si>
  <si>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</si>
  <si>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</si>
  <si>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</si>
  <si>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</si>
  <si>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</si>
  <si>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</si>
  <si>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</si>
  <si>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</si>
  <si>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</si>
  <si>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</si>
  <si>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</si>
  <si>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</si>
  <si>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</si>
  <si>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</si>
  <si>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</si>
  <si>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</si>
  <si>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</si>
  <si>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</si>
  <si>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</si>
  <si>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</si>
  <si>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</si>
  <si>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</si>
  <si>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</si>
  <si>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</si>
  <si>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</si>
  <si>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</si>
  <si>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</si>
  <si>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</si>
  <si>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</si>
  <si>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</si>
  <si>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</si>
  <si>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</si>
  <si>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</si>
  <si>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</si>
  <si>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</si>
  <si>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</si>
  <si>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</si>
  <si>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</si>
  <si>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</si>
  <si>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</si>
  <si>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</si>
  <si>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</si>
  <si>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</si>
  <si>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</si>
  <si>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</si>
  <si>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</si>
  <si>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</si>
  <si>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</si>
  <si>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</si>
  <si>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</si>
  <si>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</si>
  <si>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</si>
  <si>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</si>
  <si>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</si>
  <si>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</si>
  <si>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</si>
  <si>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</si>
  <si>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</si>
  <si>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</si>
  <si>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</si>
  <si>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</si>
  <si>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</si>
  <si>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</si>
  <si>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</si>
  <si>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</si>
  <si>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</si>
  <si>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</si>
  <si>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</si>
  <si>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</si>
  <si>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</si>
  <si>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</si>
  <si>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</si>
  <si>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</si>
  <si>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</si>
  <si>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</si>
  <si>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</si>
  <si>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</si>
  <si>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</si>
  <si>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</si>
  <si>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</si>
  <si>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</si>
  <si>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</si>
  <si>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</si>
  <si>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</si>
  <si>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</si>
  <si>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</si>
  <si>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</si>
  <si>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</si>
  <si>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</si>
  <si>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</si>
  <si>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</si>
  <si>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</si>
  <si>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</si>
  <si>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</si>
  <si>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</si>
  <si>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</si>
  <si>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</si>
  <si>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</si>
  <si>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</si>
  <si>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</si>
  <si>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</si>
  <si>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</si>
  <si>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</si>
  <si>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</si>
  <si>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</si>
  <si>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</si>
  <si>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</si>
  <si>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</si>
  <si>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</si>
  <si>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</si>
  <si>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</si>
  <si>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</si>
  <si>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</si>
  <si>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</si>
  <si>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</si>
  <si>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</si>
  <si>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</si>
  <si>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</si>
  <si>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</si>
  <si>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</si>
  <si>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</si>
  <si>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</si>
  <si>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</si>
  <si>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</si>
  <si>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</si>
  <si>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</si>
  <si>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</si>
  <si>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</si>
  <si>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</si>
  <si>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</si>
  <si>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</si>
  <si>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</si>
  <si>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</si>
  <si>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</si>
  <si>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</si>
  <si>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</si>
  <si>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</si>
  <si>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</si>
  <si>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</si>
  <si>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</si>
  <si>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</si>
  <si>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</si>
  <si>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</si>
  <si>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</si>
  <si>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</si>
  <si>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</si>
  <si>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</si>
  <si>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</si>
  <si>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</si>
  <si>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</si>
  <si>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</si>
  <si>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</si>
  <si>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</si>
  <si>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</si>
  <si>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</si>
  <si>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</si>
  <si>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</si>
  <si>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</si>
  <si>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</si>
  <si>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</si>
  <si>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</si>
  <si>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</si>
  <si>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</si>
  <si>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</si>
  <si>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</si>
  <si>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</si>
  <si>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</si>
  <si>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</si>
  <si>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</si>
  <si>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</si>
  <si>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</si>
  <si>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</si>
  <si>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</si>
  <si>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</si>
  <si>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</si>
  <si>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</si>
  <si>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</si>
  <si>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</si>
  <si>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</si>
  <si>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</si>
  <si>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</si>
  <si>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</si>
  <si>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</si>
  <si>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</si>
  <si>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</si>
  <si>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</si>
  <si>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</si>
  <si>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</si>
  <si>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</si>
  <si>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</si>
  <si>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</si>
  <si>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</si>
  <si>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</si>
  <si>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</si>
  <si>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</si>
  <si>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</si>
  <si>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</si>
  <si>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</si>
  <si>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</si>
  <si>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</si>
  <si>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</si>
  <si>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</si>
  <si>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</si>
  <si>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</si>
  <si>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</si>
  <si>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</si>
  <si>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</si>
  <si>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</si>
  <si>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</si>
  <si>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</si>
  <si>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</si>
  <si>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</si>
  <si>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</si>
  <si>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</si>
  <si>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</si>
  <si>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</si>
  <si>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</si>
  <si>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</si>
  <si>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</si>
  <si>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</si>
  <si>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</si>
  <si>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</si>
  <si>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</si>
  <si>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</si>
  <si>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</si>
  <si>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</si>
  <si>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</si>
  <si>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</si>
  <si>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</si>
  <si>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</si>
  <si>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</si>
  <si>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</si>
  <si>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</si>
  <si>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</si>
  <si>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</si>
  <si>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</si>
  <si>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</si>
  <si>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</si>
  <si>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</si>
  <si>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</si>
  <si>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</si>
  <si>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</si>
  <si>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</si>
  <si>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</si>
  <si>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</si>
  <si>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</si>
  <si>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</si>
  <si>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</si>
  <si>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</si>
  <si>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</si>
  <si>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</si>
  <si>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</si>
  <si>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</si>
  <si>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</si>
  <si>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</si>
  <si>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</si>
  <si>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</si>
  <si>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</si>
  <si>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</si>
  <si>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</si>
  <si>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</si>
  <si>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</si>
  <si>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</si>
  <si>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</si>
  <si>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</si>
  <si>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</si>
  <si>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</si>
  <si>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</si>
  <si>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</si>
  <si>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</si>
  <si>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</si>
  <si>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</si>
  <si>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</si>
  <si>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</si>
  <si>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</si>
  <si>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</si>
  <si>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</si>
  <si>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</si>
  <si>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</si>
  <si>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</si>
  <si>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</si>
  <si>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</si>
  <si>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</si>
  <si>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</si>
  <si>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</si>
  <si>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</si>
  <si>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</si>
  <si>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</si>
  <si>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</si>
  <si>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</si>
  <si>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</si>
  <si>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</si>
  <si>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</si>
  <si>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</si>
  <si>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</si>
  <si>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</si>
  <si>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</si>
  <si>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</si>
  <si>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</si>
  <si>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</si>
  <si>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</si>
  <si>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</si>
  <si>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</si>
  <si>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</si>
  <si>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</si>
  <si>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</si>
  <si>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</si>
  <si>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</si>
  <si>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</si>
  <si>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</si>
  <si>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</si>
  <si>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</si>
  <si>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</si>
  <si>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</si>
  <si>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</si>
  <si>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</si>
  <si>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</si>
  <si>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</si>
  <si>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</si>
  <si>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</si>
  <si>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</si>
  <si>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</si>
  <si>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</si>
  <si>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</si>
  <si>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</si>
  <si>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</si>
  <si>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</si>
  <si>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</si>
  <si>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</si>
  <si>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</si>
  <si>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</si>
  <si>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</si>
  <si>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</si>
  <si>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</si>
  <si>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</si>
  <si>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</si>
  <si>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</si>
  <si>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</si>
  <si>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</si>
  <si>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</si>
  <si>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</si>
  <si>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</si>
  <si>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</si>
  <si>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</si>
  <si>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</si>
  <si>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</si>
  <si>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</si>
  <si>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</si>
  <si>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</si>
  <si>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</si>
  <si>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</si>
  <si>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</si>
  <si>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</si>
  <si>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</si>
  <si>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</si>
  <si>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</si>
  <si>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</si>
  <si>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</si>
  <si>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</si>
  <si>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</si>
  <si>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</si>
  <si>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</si>
  <si>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</si>
  <si>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</si>
  <si>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</si>
  <si>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</si>
  <si>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</si>
  <si>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</si>
  <si>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</si>
  <si>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</si>
  <si>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</si>
  <si>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</si>
  <si>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</si>
  <si>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</si>
  <si>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</si>
  <si>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</si>
  <si>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</si>
  <si>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</si>
  <si>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</si>
  <si>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</si>
  <si>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</si>
  <si>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</si>
  <si>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</si>
  <si>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</si>
  <si>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</si>
  <si>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</si>
  <si>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</si>
  <si>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</si>
  <si>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</si>
  <si>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</si>
  <si>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</si>
  <si>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</si>
  <si>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</si>
  <si>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</si>
  <si>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</si>
  <si>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</si>
  <si>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</si>
  <si>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</si>
  <si>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</si>
  <si>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</si>
  <si>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</si>
  <si>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</si>
  <si>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</si>
  <si>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</si>
  <si>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</si>
  <si>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</si>
  <si>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</si>
  <si>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</si>
  <si>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</si>
  <si>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</si>
  <si>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</si>
  <si>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</si>
  <si>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</si>
  <si>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</si>
  <si>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</si>
  <si>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</si>
  <si>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</si>
  <si>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</si>
  <si>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</si>
  <si>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</si>
  <si>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</si>
  <si>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</si>
  <si>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</si>
  <si>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</si>
  <si>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</si>
  <si>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</si>
  <si>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</si>
  <si>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</si>
  <si>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</si>
  <si>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</si>
  <si>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</si>
  <si>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</si>
  <si>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</si>
  <si>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</si>
  <si>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</si>
  <si>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</si>
  <si>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</si>
  <si>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</si>
  <si>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</si>
  <si>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</si>
  <si>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</si>
  <si>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</si>
  <si>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</si>
  <si>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</si>
  <si>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</si>
  <si>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</si>
  <si>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</si>
  <si>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</si>
  <si>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</si>
  <si>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</si>
  <si>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</si>
  <si>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</si>
  <si>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</si>
  <si>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</si>
  <si>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</si>
  <si>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</si>
  <si>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</si>
  <si>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</si>
  <si>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</si>
  <si>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</si>
  <si>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</si>
  <si>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</si>
  <si>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</si>
  <si>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</si>
  <si>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</si>
  <si>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</si>
  <si>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</si>
  <si>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</si>
  <si>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</si>
  <si>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</si>
  <si>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</si>
  <si>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</si>
  <si>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</si>
  <si>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</si>
  <si>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</si>
  <si>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</si>
  <si>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</si>
  <si>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</si>
  <si>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</si>
  <si>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</si>
  <si>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</si>
  <si>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</si>
  <si>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</si>
  <si>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</si>
  <si>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</si>
  <si>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</si>
  <si>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</si>
  <si>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</si>
  <si>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</si>
  <si>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</si>
  <si>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</si>
  <si>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</si>
  <si>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</si>
  <si>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</si>
  <si>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</si>
  <si>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</si>
  <si>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</si>
  <si>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</si>
  <si>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</si>
  <si>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</si>
  <si>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</si>
  <si>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</si>
  <si>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</si>
  <si>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</si>
  <si>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</si>
  <si>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</si>
  <si>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</si>
  <si>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</si>
  <si>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</si>
  <si>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</si>
  <si>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</si>
  <si>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</si>
  <si>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</si>
  <si>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</si>
  <si>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</si>
  <si>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</si>
  <si>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</si>
  <si>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</si>
  <si>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</si>
  <si>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</si>
  <si>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</si>
  <si>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</si>
  <si>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</si>
  <si>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</si>
  <si>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</si>
  <si>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</si>
  <si>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</si>
  <si>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</si>
  <si>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</si>
  <si>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</si>
  <si>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</si>
  <si>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</si>
  <si>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</si>
  <si>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</si>
  <si>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</si>
  <si>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</si>
  <si>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</si>
  <si>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</si>
  <si>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</si>
  <si>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</si>
  <si>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</si>
  <si>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</si>
  <si>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</si>
  <si>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</si>
  <si>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</si>
  <si>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</si>
  <si>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</si>
  <si>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</si>
  <si>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</si>
  <si>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</si>
  <si>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</si>
  <si>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</si>
  <si>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</si>
  <si>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</si>
  <si>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</si>
  <si>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</si>
  <si>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</si>
  <si>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</si>
  <si>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</si>
  <si>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</si>
  <si>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</si>
  <si>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</si>
  <si>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</si>
  <si>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</si>
  <si>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</si>
  <si>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</si>
  <si>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</si>
  <si>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</si>
  <si>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</si>
  <si>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</si>
  <si>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</si>
  <si>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</si>
  <si>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</si>
  <si>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</si>
  <si>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</si>
  <si>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</si>
  <si>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</si>
  <si>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</si>
  <si>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</si>
  <si>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</si>
  <si>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</si>
  <si>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</si>
  <si>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</si>
  <si>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</si>
  <si>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</si>
  <si>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</si>
  <si>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</si>
  <si>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</si>
  <si>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</si>
  <si>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</si>
  <si>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</si>
  <si>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</si>
  <si>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</si>
  <si>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</si>
  <si>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</si>
  <si>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</si>
  <si>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</si>
  <si>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</si>
  <si>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</si>
  <si>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</si>
  <si>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</si>
  <si>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</si>
  <si>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</si>
  <si>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</si>
  <si>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</si>
  <si>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</si>
  <si>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</si>
  <si>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</si>
  <si>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</si>
  <si>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</si>
  <si>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</si>
  <si>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</si>
  <si>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</si>
  <si>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</si>
  <si>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</si>
  <si>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</si>
  <si>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</si>
  <si>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</si>
  <si>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</si>
  <si>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</si>
  <si>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</si>
  <si>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</si>
  <si>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</si>
  <si>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</si>
  <si>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</si>
  <si>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</si>
  <si>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</si>
  <si>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</si>
  <si>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</si>
  <si>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</si>
  <si>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</si>
  <si>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</si>
  <si>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</si>
  <si>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</si>
  <si>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</si>
  <si>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</si>
  <si>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</si>
  <si>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</si>
  <si>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</si>
  <si>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</si>
  <si>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</si>
  <si>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</si>
  <si>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</si>
  <si>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</si>
  <si>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</si>
  <si>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</si>
  <si>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</si>
  <si>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</si>
  <si>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</si>
  <si>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</si>
  <si>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</si>
  <si>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</si>
  <si>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</si>
  <si>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</si>
  <si>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</si>
  <si>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</si>
  <si>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</si>
  <si>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</si>
  <si>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</si>
  <si>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</si>
  <si>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</si>
  <si>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</si>
  <si>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</si>
  <si>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</si>
  <si>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</si>
  <si>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</si>
  <si>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</si>
  <si>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</si>
  <si>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</si>
  <si>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</si>
  <si>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</si>
  <si>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</si>
  <si>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</si>
  <si>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</si>
  <si>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</si>
  <si>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</si>
  <si>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</si>
  <si>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</si>
  <si>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</si>
  <si>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</si>
  <si>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</si>
  <si>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</si>
  <si>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</si>
  <si>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</si>
  <si>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</si>
  <si>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</si>
  <si>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</si>
  <si>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</si>
  <si>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</si>
  <si>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</si>
  <si>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</si>
  <si>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</si>
  <si>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</si>
  <si>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</si>
  <si>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</si>
  <si>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</si>
  <si>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</si>
  <si>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</si>
  <si>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</si>
  <si>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</si>
  <si>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</si>
  <si>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</si>
  <si>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</si>
  <si>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</si>
  <si>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</si>
  <si>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</si>
  <si>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</si>
  <si>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</si>
  <si>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</si>
  <si>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</si>
  <si>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</si>
  <si>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</si>
  <si>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</si>
  <si>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</si>
  <si>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</si>
  <si>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</si>
  <si>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</si>
  <si>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</si>
  <si>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</si>
  <si>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</si>
  <si>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</si>
  <si>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</si>
  <si>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</si>
  <si>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</si>
  <si>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</si>
  <si>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</si>
  <si>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</si>
  <si>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</si>
  <si>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</si>
  <si>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</si>
  <si>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</si>
  <si>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</si>
  <si>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</si>
  <si>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</si>
  <si>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</si>
  <si>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</si>
  <si>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</si>
  <si>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</si>
  <si>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</si>
  <si>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</si>
  <si>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</si>
  <si>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</si>
  <si>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</si>
  <si>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</si>
  <si>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</si>
  <si>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</si>
  <si>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</si>
  <si>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</si>
  <si>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</si>
  <si>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</si>
  <si>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</si>
  <si>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</si>
  <si>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</si>
  <si>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</si>
  <si>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</si>
  <si>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</si>
  <si>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</si>
  <si>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</si>
  <si>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</si>
  <si>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</si>
  <si>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</si>
  <si>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</si>
  <si>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</si>
  <si>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</si>
  <si>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</si>
  <si>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</si>
  <si>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</si>
  <si>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</si>
  <si>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</si>
  <si>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</si>
  <si>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</si>
  <si>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</si>
  <si>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</si>
  <si>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</si>
  <si>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</si>
  <si>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</si>
  <si>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</si>
  <si>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</si>
  <si>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</si>
  <si>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</si>
  <si>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</si>
  <si>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</si>
  <si>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</si>
  <si>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</si>
  <si>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</si>
  <si>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</si>
  <si>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</si>
  <si>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</si>
  <si>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</si>
  <si>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</si>
  <si>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</si>
  <si>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</si>
  <si>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</si>
  <si>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</si>
  <si>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</si>
  <si>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</si>
  <si>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</si>
  <si>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</si>
  <si>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</si>
  <si>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</si>
  <si>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</si>
  <si>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</si>
  <si>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</si>
  <si>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</si>
  <si>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</si>
  <si>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</si>
  <si>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</si>
  <si>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</si>
  <si>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</si>
  <si>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</si>
  <si>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</si>
  <si>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</si>
  <si>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</si>
  <si>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</si>
  <si>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</si>
  <si>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</si>
  <si>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</si>
  <si>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</si>
  <si>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</si>
  <si>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</si>
  <si>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</si>
  <si>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</si>
  <si>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</si>
  <si>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</si>
  <si>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</si>
  <si>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</si>
  <si>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</si>
  <si>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</si>
  <si>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</si>
  <si>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</si>
  <si>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</si>
  <si>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</si>
  <si>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</si>
  <si>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</si>
  <si>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</si>
  <si>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</si>
  <si>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</si>
  <si>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</si>
  <si>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</si>
  <si>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</si>
  <si>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</si>
  <si>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</si>
  <si>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</si>
  <si>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</si>
  <si>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</si>
  <si>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</si>
  <si>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</si>
  <si>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</si>
  <si>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</si>
  <si>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</si>
  <si>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</si>
  <si>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</si>
  <si>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</si>
  <si>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</si>
  <si>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</si>
  <si>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</si>
  <si>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</si>
  <si>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</si>
  <si>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</si>
  <si>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</si>
  <si>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</si>
  <si>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</si>
  <si>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</si>
  <si>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</si>
  <si>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</si>
  <si>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</si>
  <si>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</si>
  <si>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</si>
  <si>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</si>
  <si>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</si>
  <si>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</si>
  <si>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</si>
  <si>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</si>
  <si>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</si>
  <si>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</si>
  <si>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</si>
  <si>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</si>
  <si>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</si>
  <si>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</si>
  <si>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</si>
  <si>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</si>
  <si>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</si>
  <si>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</si>
  <si>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</si>
  <si>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</si>
  <si>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</si>
  <si>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</si>
  <si>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</si>
  <si>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</si>
  <si>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</si>
  <si>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</si>
  <si>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</si>
  <si>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</si>
  <si>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</si>
  <si>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</si>
  <si>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</si>
  <si>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</si>
  <si>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</si>
  <si>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</si>
  <si>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</si>
  <si>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</si>
  <si>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</si>
  <si>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</si>
  <si>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</si>
  <si>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</si>
  <si>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</si>
  <si>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</si>
  <si>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</si>
  <si>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</si>
  <si>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</si>
  <si>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</si>
  <si>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</si>
  <si>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</si>
  <si>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</si>
  <si>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</si>
  <si>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</si>
  <si>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</si>
  <si>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</si>
  <si>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</si>
  <si>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</si>
  <si>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</si>
  <si>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</si>
  <si>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</si>
  <si>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</si>
  <si>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</si>
  <si>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</si>
  <si>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</si>
  <si>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</si>
  <si>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</si>
  <si>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</si>
  <si>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</si>
  <si>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</si>
  <si>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</si>
  <si>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</si>
  <si>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</si>
  <si>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</si>
  <si>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</si>
  <si>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</si>
  <si>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</si>
  <si>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</si>
  <si>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</si>
  <si>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</si>
  <si>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</si>
  <si>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</si>
  <si>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</si>
  <si>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</si>
  <si>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</si>
  <si>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</si>
  <si>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</si>
  <si>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</si>
  <si>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</si>
  <si>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</si>
  <si>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</si>
  <si>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</si>
  <si>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</si>
  <si>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</si>
  <si>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</si>
  <si>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</si>
  <si>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</si>
  <si>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</si>
  <si>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</si>
  <si>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</si>
  <si>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</si>
  <si>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</si>
  <si>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</si>
  <si>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</si>
  <si>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</si>
  <si>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</si>
  <si>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</si>
  <si>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</si>
  <si>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</si>
  <si>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</si>
  <si>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</si>
  <si>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</si>
  <si>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</si>
  <si>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</si>
  <si>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</si>
  <si>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</si>
  <si>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</si>
  <si>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</si>
  <si>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</si>
  <si>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</si>
  <si>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</si>
  <si>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</si>
  <si>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</si>
  <si>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</si>
  <si>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</si>
  <si>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</si>
  <si>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</si>
  <si>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</si>
  <si>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</si>
  <si>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</si>
  <si>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</si>
  <si>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</si>
  <si>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</si>
  <si>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</si>
  <si>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</si>
  <si>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</si>
  <si>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</si>
  <si>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</si>
  <si>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</si>
  <si>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</si>
  <si>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</si>
  <si>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</si>
  <si>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</si>
  <si>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</si>
  <si>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</si>
  <si>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</si>
  <si>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</si>
  <si>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</si>
  <si>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</si>
  <si>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</si>
  <si>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</si>
  <si>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</si>
  <si>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</si>
  <si>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</si>
  <si>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</si>
  <si>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</si>
  <si>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</si>
  <si>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</si>
  <si>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</si>
  <si>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</si>
  <si>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</si>
  <si>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</si>
  <si>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</si>
  <si>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</si>
  <si>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</si>
  <si>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</si>
  <si>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</si>
  <si>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</si>
  <si>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</si>
  <si>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</si>
  <si>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</si>
  <si>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</si>
  <si>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</si>
  <si>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</si>
  <si>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</si>
  <si>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</si>
  <si>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</si>
  <si>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</si>
  <si>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</si>
  <si>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</si>
  <si>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</si>
  <si>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</si>
  <si>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</si>
  <si>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</si>
  <si>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</si>
  <si>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</si>
  <si>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</si>
  <si>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</si>
  <si>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</si>
  <si>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</si>
  <si>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</si>
  <si>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</si>
  <si>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</si>
  <si>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</si>
  <si>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</si>
  <si>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</si>
  <si>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</si>
  <si>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</si>
  <si>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</si>
  <si>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</si>
  <si>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</si>
  <si>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</si>
  <si>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</si>
  <si>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</si>
  <si>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</si>
  <si>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</si>
  <si>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</si>
  <si>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</si>
  <si>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</si>
  <si>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</si>
  <si>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</si>
  <si>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</si>
  <si>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</si>
  <si>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</si>
  <si>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</si>
  <si>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</si>
  <si>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</si>
  <si>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</si>
  <si>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</si>
  <si>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</si>
  <si>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</si>
  <si>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</si>
  <si>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</si>
  <si>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</si>
  <si>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</si>
  <si>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</si>
  <si>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</si>
  <si>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</si>
  <si>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</si>
  <si>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</si>
  <si>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</si>
  <si>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</si>
  <si>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</si>
  <si>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</si>
  <si>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</si>
  <si>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</si>
  <si>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</si>
  <si>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</si>
  <si>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</si>
  <si>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</si>
  <si>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</si>
  <si>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</si>
  <si>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</si>
  <si>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</si>
  <si>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</si>
  <si>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</si>
  <si>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</si>
  <si>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</si>
  <si>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</si>
  <si>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</si>
  <si>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</si>
  <si>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</si>
  <si>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</si>
  <si>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</si>
  <si>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</si>
  <si>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</si>
  <si>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</si>
  <si>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</si>
  <si>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</si>
  <si>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</si>
  <si>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</si>
  <si>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</si>
  <si>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</si>
  <si>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</si>
  <si>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</si>
  <si>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</si>
  <si>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</si>
  <si>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</si>
  <si>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</si>
  <si>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</si>
  <si>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</si>
  <si>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</si>
  <si>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</si>
  <si>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</si>
  <si>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</si>
  <si>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</si>
  <si>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</si>
  <si>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</si>
  <si>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</si>
  <si>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</si>
  <si>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</si>
  <si>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</si>
  <si>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</si>
  <si>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</si>
  <si>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</si>
  <si>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</si>
  <si>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</si>
  <si>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</si>
  <si>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</si>
  <si>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</si>
  <si>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</si>
  <si>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</si>
  <si>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</si>
  <si>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</si>
  <si>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</si>
  <si>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</si>
  <si>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</si>
  <si>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</si>
  <si>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</si>
  <si>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</si>
  <si>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</si>
  <si>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</si>
  <si>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</si>
  <si>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</si>
  <si>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</si>
  <si>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</si>
  <si>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</si>
  <si>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</si>
  <si>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</si>
  <si>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</si>
  <si>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</si>
  <si>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</si>
  <si>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</si>
  <si>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</si>
  <si>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</si>
  <si>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</si>
  <si>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</si>
  <si>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</si>
  <si>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</si>
  <si>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</si>
  <si>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</si>
  <si>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</si>
  <si>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</si>
  <si>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</si>
  <si>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</si>
  <si>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</si>
  <si>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</si>
  <si>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</si>
  <si>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</si>
  <si>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</si>
  <si>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</si>
  <si>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</si>
  <si>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</si>
  <si>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</si>
  <si>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</si>
  <si>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</si>
  <si>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</si>
  <si>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</si>
  <si>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</si>
  <si>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</si>
  <si>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</si>
  <si>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</si>
  <si>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</si>
  <si>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</si>
  <si>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</si>
  <si>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</si>
  <si>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</si>
  <si>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</si>
  <si>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</si>
  <si>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</si>
  <si>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</si>
  <si>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</si>
  <si>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</si>
  <si>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</si>
  <si>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</si>
  <si>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</si>
  <si>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</si>
  <si>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</si>
  <si>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</si>
  <si>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</si>
  <si>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</si>
  <si>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</si>
  <si>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</si>
  <si>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</si>
  <si>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</si>
  <si>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</si>
  <si>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</si>
  <si>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</si>
  <si>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</si>
  <si>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</si>
  <si>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</si>
  <si>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</si>
  <si>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</si>
  <si>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</si>
  <si>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</si>
  <si>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</si>
  <si>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</si>
  <si>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</si>
  <si>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</si>
  <si>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</si>
  <si>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</si>
  <si>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</si>
  <si>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</si>
  <si>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</si>
  <si>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</si>
  <si>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</si>
  <si>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</si>
  <si>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</si>
  <si>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</si>
  <si>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</si>
  <si>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</si>
  <si>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</si>
  <si>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</si>
  <si>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</si>
  <si>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</si>
  <si>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</si>
  <si>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</si>
  <si>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</si>
  <si>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</si>
  <si>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</si>
  <si>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</si>
  <si>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</si>
  <si>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</si>
  <si>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</si>
  <si>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</si>
  <si>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</si>
  <si>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</si>
  <si>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</si>
  <si>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</si>
  <si>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</si>
  <si>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</si>
  <si>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</si>
  <si>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</si>
  <si>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</si>
  <si>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</si>
  <si>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</si>
  <si>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</si>
  <si>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</si>
  <si>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</si>
  <si>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</si>
  <si>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</si>
  <si>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</si>
  <si>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</si>
  <si>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</si>
  <si>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</si>
  <si>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</si>
  <si>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</si>
  <si>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</si>
  <si>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</si>
  <si>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</si>
  <si>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</si>
  <si>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</si>
  <si>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</si>
  <si>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</si>
  <si>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</si>
  <si>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</si>
  <si>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</si>
  <si>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</si>
  <si>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</si>
  <si>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</si>
  <si>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</si>
  <si>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</si>
  <si>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</si>
  <si>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</si>
  <si>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</si>
  <si>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</si>
  <si>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</si>
  <si>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</si>
  <si>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</si>
  <si>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</si>
  <si>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</si>
  <si>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</si>
  <si>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</si>
  <si>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</si>
  <si>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</si>
  <si>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</si>
  <si>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</si>
  <si>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</si>
  <si>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</si>
  <si>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</si>
  <si>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</si>
  <si>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</si>
  <si>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</si>
  <si>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</si>
  <si>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</si>
  <si>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</si>
  <si>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</si>
  <si>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</si>
  <si>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</si>
  <si>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</si>
  <si>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</si>
  <si>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</si>
  <si>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</si>
  <si>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</si>
  <si>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</si>
  <si>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</si>
  <si>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</si>
  <si>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</si>
  <si>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</si>
  <si>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</si>
  <si>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</si>
  <si>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</si>
  <si>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</si>
  <si>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</si>
  <si>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</si>
  <si>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</si>
  <si>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</si>
  <si>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</si>
  <si>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</si>
  <si>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</si>
  <si>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</si>
  <si>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</si>
  <si>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</si>
  <si>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</si>
  <si>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</si>
  <si>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</si>
  <si>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</si>
  <si>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</si>
  <si>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</si>
  <si>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</si>
  <si>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</si>
  <si>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</si>
  <si>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</si>
  <si>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</si>
  <si>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</si>
  <si>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</si>
  <si>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</si>
  <si>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</si>
  <si>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</si>
  <si>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</si>
  <si>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</si>
  <si>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</si>
  <si>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</si>
  <si>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</si>
  <si>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</si>
  <si>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</si>
  <si>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</si>
  <si>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</si>
  <si>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</si>
  <si>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</si>
  <si>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</si>
  <si>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</si>
  <si>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</si>
  <si>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</si>
  <si>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</si>
  <si>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</si>
  <si>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</si>
  <si>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</si>
  <si>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</si>
  <si>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</si>
  <si>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</si>
  <si>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</si>
  <si>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</si>
  <si>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</si>
  <si>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</si>
  <si>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</si>
  <si>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</si>
  <si>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</si>
  <si>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</si>
  <si>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</si>
  <si>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</si>
  <si>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</si>
  <si>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</si>
  <si>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</si>
  <si>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</si>
  <si>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</si>
  <si>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</si>
  <si>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</si>
  <si>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</si>
  <si>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</si>
  <si>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</si>
  <si>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</si>
  <si>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</si>
  <si>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</si>
  <si>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</si>
  <si>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</si>
  <si>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</si>
  <si>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</si>
  <si>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</si>
  <si>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</si>
  <si>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</si>
  <si>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</si>
  <si>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</si>
  <si>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</si>
  <si>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</si>
  <si>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</si>
  <si>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</si>
  <si>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</si>
  <si>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</si>
  <si>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</si>
  <si>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</si>
  <si>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</si>
  <si>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</si>
  <si>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</si>
  <si>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</si>
  <si>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</si>
  <si>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</si>
  <si>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</si>
  <si>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</si>
  <si>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</si>
  <si>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</si>
  <si>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</si>
  <si>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</si>
  <si>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</si>
  <si>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</si>
  <si>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</si>
  <si>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</si>
  <si>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</si>
  <si>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</si>
  <si>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</si>
  <si>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</si>
  <si>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</si>
  <si>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</si>
  <si>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</si>
  <si>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</si>
  <si>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</si>
  <si>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</si>
  <si>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</si>
  <si>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</si>
  <si>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</si>
  <si>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</si>
  <si>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</si>
  <si>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</si>
  <si>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</si>
  <si>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</si>
  <si>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</si>
  <si>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</si>
  <si>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</si>
  <si>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</si>
  <si>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</si>
  <si>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</si>
  <si>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</si>
  <si>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</si>
  <si>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</si>
  <si>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</si>
  <si>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</si>
  <si>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</si>
  <si>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</si>
  <si>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</si>
  <si>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</si>
  <si>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</si>
  <si>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</si>
  <si>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</si>
  <si>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</si>
  <si>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</si>
  <si>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</si>
  <si>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</si>
  <si>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</si>
  <si>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</si>
  <si>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</si>
  <si>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</si>
  <si>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</si>
  <si>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</si>
  <si>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</si>
  <si>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</si>
  <si>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</si>
  <si>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</si>
  <si>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</si>
  <si>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</si>
  <si>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</si>
  <si>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</si>
  <si>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</si>
  <si>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</si>
  <si>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</si>
  <si>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</si>
  <si>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</si>
  <si>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</si>
  <si>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</si>
  <si>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</si>
  <si>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</si>
  <si>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</si>
  <si>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</si>
  <si>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</si>
  <si>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</si>
  <si>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</si>
  <si>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</si>
  <si>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</si>
  <si>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</si>
  <si>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</si>
  <si>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</si>
  <si>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</si>
  <si>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</si>
  <si>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</si>
  <si>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</si>
  <si>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</si>
  <si>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</si>
  <si>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</si>
  <si>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</si>
  <si>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</si>
  <si>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</si>
  <si>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</si>
  <si>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</si>
  <si>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</si>
  <si>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</si>
  <si>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</si>
  <si>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</si>
  <si>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</si>
  <si>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</si>
  <si>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</si>
  <si>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</si>
  <si>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</si>
  <si>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</si>
  <si>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</si>
  <si>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</si>
  <si>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</si>
  <si>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</si>
  <si>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</si>
  <si>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</si>
  <si>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</si>
  <si>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</si>
  <si>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</si>
  <si>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</si>
  <si>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</si>
  <si>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</si>
  <si>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</si>
  <si>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</si>
  <si>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</si>
  <si>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</si>
  <si>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</si>
  <si>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</si>
  <si>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</si>
  <si>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</si>
  <si>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</si>
  <si>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</si>
  <si>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</si>
  <si>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</si>
  <si>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</si>
  <si>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</si>
  <si>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</si>
  <si>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</si>
  <si>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</si>
  <si>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</si>
  <si>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</si>
  <si>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</si>
  <si>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</si>
  <si>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</si>
  <si>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</si>
  <si>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</si>
  <si>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</si>
  <si>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</si>
  <si>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</si>
  <si>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</si>
  <si>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</si>
  <si>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</si>
  <si>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</si>
  <si>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</si>
  <si>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</si>
  <si>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</si>
  <si>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</si>
  <si>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</si>
  <si>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</si>
  <si>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</si>
  <si>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</si>
  <si>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</si>
  <si>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</si>
  <si>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</si>
  <si>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</si>
  <si>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</si>
  <si>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</si>
  <si>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</si>
  <si>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</si>
  <si>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</si>
  <si>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</si>
  <si>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</si>
  <si>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</si>
  <si>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</si>
  <si>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</si>
  <si>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</si>
  <si>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</si>
  <si>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</si>
  <si>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</si>
  <si>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</si>
  <si>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</si>
  <si>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</si>
  <si>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</si>
  <si>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</si>
  <si>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</si>
  <si>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</si>
  <si>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</si>
  <si>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</si>
  <si>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</si>
  <si>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</si>
  <si>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</si>
  <si>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</si>
  <si>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</si>
  <si>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</si>
  <si>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</si>
  <si>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</si>
  <si>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</si>
  <si>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</si>
  <si>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</si>
  <si>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</si>
  <si>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</si>
  <si>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</si>
  <si>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</si>
  <si>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</si>
  <si>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</si>
  <si>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</si>
  <si>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</si>
  <si>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</si>
  <si>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</si>
  <si>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</si>
  <si>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</si>
  <si>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</si>
  <si>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</si>
  <si>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</si>
  <si>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</si>
  <si>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</si>
  <si>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</si>
  <si>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</si>
  <si>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</si>
  <si>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</si>
  <si>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</si>
  <si>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</si>
  <si>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</si>
  <si>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</si>
  <si>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</si>
  <si>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</si>
  <si>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</si>
  <si>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</si>
  <si>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</si>
  <si>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</si>
  <si>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</si>
  <si>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</si>
  <si>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</si>
  <si>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</si>
  <si>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</si>
  <si>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</si>
  <si>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</si>
  <si>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</si>
  <si>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</si>
  <si>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</si>
  <si>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</si>
  <si>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</si>
  <si>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</si>
  <si>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</si>
  <si>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</si>
  <si>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</si>
  <si>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</si>
  <si>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</si>
  <si>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</si>
  <si>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</si>
  <si>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</si>
  <si>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</si>
  <si>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</si>
  <si>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</si>
  <si>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</si>
  <si>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</si>
  <si>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</si>
  <si>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</si>
  <si>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</si>
  <si>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</si>
  <si>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</si>
  <si>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</si>
  <si>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</si>
  <si>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</si>
  <si>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</si>
  <si>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</si>
  <si>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</si>
  <si>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</si>
  <si>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</si>
  <si>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</si>
  <si>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</si>
  <si>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</si>
  <si>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</si>
  <si>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</si>
  <si>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</si>
  <si>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</si>
  <si>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</si>
  <si>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</si>
  <si>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</si>
  <si>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</si>
  <si>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</si>
  <si>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</si>
  <si>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</si>
  <si>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</si>
  <si>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</si>
  <si>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</si>
  <si>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</si>
  <si>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</si>
  <si>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</si>
  <si>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</si>
  <si>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</si>
  <si>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</si>
  <si>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</si>
  <si>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</si>
  <si>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</si>
  <si>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</si>
  <si>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</si>
  <si>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</si>
  <si>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</si>
  <si>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</si>
  <si>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</si>
  <si>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</si>
  <si>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</si>
  <si>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</si>
  <si>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</si>
  <si>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</si>
  <si>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</si>
  <si>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</si>
  <si>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</si>
  <si>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</si>
  <si>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</si>
  <si>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</si>
  <si>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</si>
  <si>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</si>
  <si>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</si>
  <si>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</si>
  <si>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</si>
  <si>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</si>
  <si>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</si>
  <si>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</si>
  <si>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</si>
  <si>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</si>
  <si>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</si>
  <si>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</si>
  <si>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</si>
  <si>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</si>
  <si>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</si>
  <si>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</si>
  <si>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</si>
  <si>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</si>
  <si>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</si>
  <si>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</si>
  <si>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</si>
  <si>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</si>
  <si>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</si>
  <si>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</si>
  <si>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</si>
  <si>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</si>
  <si>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</si>
  <si>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</si>
  <si>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</si>
  <si>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</si>
  <si>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</si>
  <si>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</si>
  <si>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</si>
  <si>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</si>
  <si>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</si>
  <si>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</si>
  <si>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</si>
  <si>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</si>
  <si>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</si>
  <si>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</si>
  <si>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</si>
  <si>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</si>
  <si>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</si>
  <si>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</si>
  <si>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</si>
  <si>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</si>
  <si>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</si>
  <si>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</si>
  <si>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</si>
  <si>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</si>
  <si>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</si>
  <si>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</si>
  <si>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</si>
  <si>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</si>
  <si>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</si>
  <si>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</si>
  <si>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</si>
  <si>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</si>
  <si>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</si>
  <si>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</si>
  <si>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</si>
  <si>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</si>
  <si>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</si>
  <si>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</si>
  <si>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</si>
  <si>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</si>
  <si>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</si>
  <si>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</si>
  <si>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</si>
  <si>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</si>
  <si>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</si>
  <si>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</si>
  <si>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</si>
  <si>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</si>
  <si>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</si>
  <si>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</si>
  <si>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</si>
  <si>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</si>
  <si>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</si>
  <si>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</si>
  <si>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</si>
  <si>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</si>
  <si>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</si>
  <si>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</si>
  <si>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</si>
  <si>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</si>
  <si>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</si>
  <si>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</si>
  <si>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</si>
  <si>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</si>
  <si>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</si>
  <si>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</si>
  <si>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</si>
  <si>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</si>
  <si>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</si>
  <si>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</si>
  <si>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</si>
  <si>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</si>
  <si>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</si>
  <si>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</si>
  <si>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</si>
  <si>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</si>
  <si>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</si>
  <si>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</si>
  <si>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</si>
  <si>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</si>
  <si>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</si>
  <si>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</si>
  <si>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</si>
  <si>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</si>
  <si>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</si>
  <si>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</si>
  <si>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</si>
  <si>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</si>
  <si>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</si>
  <si>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</si>
  <si>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</si>
  <si>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</si>
  <si>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</si>
  <si>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</si>
  <si>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</si>
  <si>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</si>
  <si>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</si>
  <si>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</si>
  <si>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</si>
  <si>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</si>
  <si>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</si>
  <si>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</si>
  <si>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</si>
  <si>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</si>
  <si>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</si>
  <si>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</si>
  <si>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</si>
  <si>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</si>
  <si>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</si>
  <si>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</si>
  <si>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</si>
  <si>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</si>
  <si>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</si>
  <si>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</si>
  <si>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</si>
  <si>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</si>
  <si>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</si>
  <si>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</si>
  <si>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</si>
  <si>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</si>
  <si>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</si>
  <si>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</si>
  <si>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</si>
  <si>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</si>
  <si>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</si>
  <si>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</si>
  <si>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</si>
  <si>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</si>
  <si>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</si>
  <si>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</si>
  <si>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</si>
  <si>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</si>
  <si>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</si>
  <si>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</si>
  <si>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</si>
  <si>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</si>
  <si>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</si>
  <si>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</si>
  <si>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</si>
  <si>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</si>
  <si>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</si>
  <si>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</si>
  <si>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</si>
  <si>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</si>
  <si>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</si>
  <si>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</si>
  <si>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</si>
  <si>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</si>
  <si>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</si>
  <si>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</si>
  <si>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</si>
  <si>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</si>
  <si>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</si>
  <si>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</si>
  <si>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</si>
  <si>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</si>
  <si>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</si>
  <si>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</si>
  <si>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</si>
  <si>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</si>
  <si>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</si>
  <si>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</si>
  <si>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</si>
  <si>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</si>
  <si>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</si>
  <si>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</si>
  <si>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</si>
  <si>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</si>
  <si>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</si>
  <si>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</si>
  <si>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</si>
  <si>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</si>
  <si>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</si>
  <si>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</si>
  <si>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</si>
  <si>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</si>
  <si>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</si>
  <si>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</si>
  <si>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</si>
  <si>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</si>
  <si>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</si>
  <si>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</si>
  <si>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</si>
  <si>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</si>
  <si>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</si>
  <si>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</si>
  <si>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</si>
  <si>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</si>
  <si>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</si>
  <si>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</si>
  <si>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</si>
  <si>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</si>
  <si>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</si>
  <si>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</si>
  <si>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</si>
  <si>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</si>
  <si>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</si>
  <si>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</si>
  <si>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</si>
  <si>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</si>
  <si>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</si>
  <si>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</si>
  <si>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</si>
  <si>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</si>
  <si>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</si>
  <si>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</si>
  <si>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</si>
  <si>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</si>
  <si>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</si>
  <si>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</si>
  <si>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</si>
  <si>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</si>
  <si>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</si>
  <si>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</si>
  <si>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</si>
  <si>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</si>
  <si>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</si>
  <si>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</si>
  <si>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</si>
  <si>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</si>
  <si>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</si>
  <si>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</si>
  <si>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</si>
  <si>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</si>
  <si>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</si>
  <si>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</si>
  <si>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</si>
  <si>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</si>
  <si>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</si>
  <si>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</si>
  <si>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</si>
  <si>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</si>
  <si>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</si>
  <si>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</si>
  <si>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</si>
  <si>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</si>
  <si>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</si>
  <si>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</si>
  <si>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</si>
  <si>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</si>
  <si>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</si>
  <si>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</si>
  <si>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</si>
  <si>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</si>
  <si>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</si>
  <si>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</si>
  <si>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</si>
  <si>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</si>
  <si>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</si>
  <si>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</si>
  <si>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</si>
  <si>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</si>
  <si>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</si>
  <si>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</si>
  <si>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</si>
  <si>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</si>
  <si>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</si>
  <si>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</si>
  <si>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</si>
  <si>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</si>
  <si>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</si>
  <si>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</si>
  <si>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</si>
  <si>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</si>
  <si>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</si>
  <si>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</si>
  <si>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</si>
  <si>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</si>
  <si>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</si>
  <si>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</si>
  <si>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</si>
  <si>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</si>
  <si>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</si>
  <si>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</si>
  <si>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</si>
  <si>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</si>
  <si>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</si>
  <si>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</si>
  <si>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</si>
  <si>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</si>
  <si>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</si>
  <si>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</si>
  <si>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</si>
  <si>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</si>
  <si>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</si>
  <si>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</si>
  <si>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</si>
  <si>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</si>
  <si>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</si>
  <si>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</si>
  <si>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</si>
  <si>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</si>
  <si>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</si>
  <si>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</si>
  <si>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</si>
  <si>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</si>
  <si>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</si>
  <si>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</si>
  <si>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</si>
  <si>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</si>
  <si>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</si>
  <si>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</si>
  <si>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</si>
  <si>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</si>
  <si>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</si>
  <si>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</si>
  <si>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</si>
  <si>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</si>
  <si>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</si>
  <si>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</si>
  <si>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</si>
  <si>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</si>
  <si>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</si>
  <si>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</si>
  <si>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</si>
  <si>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</si>
  <si>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</si>
  <si>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</si>
  <si>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</si>
  <si>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</si>
  <si>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</si>
  <si>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</si>
  <si>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</si>
  <si>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</si>
  <si>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</si>
  <si>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</si>
  <si>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</si>
  <si>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</si>
  <si>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</si>
  <si>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</si>
  <si>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</si>
  <si>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</si>
  <si>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</si>
  <si>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</si>
  <si>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</si>
  <si>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</si>
  <si>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</si>
  <si>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</si>
  <si>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</si>
  <si>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</si>
  <si>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</si>
  <si>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</si>
  <si>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</si>
  <si>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</si>
  <si>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</si>
  <si>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</si>
  <si>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</si>
  <si>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</si>
  <si>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</si>
  <si>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</si>
  <si>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</si>
  <si>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</si>
  <si>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</si>
  <si>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</si>
  <si>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</si>
  <si>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</si>
  <si>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</si>
  <si>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</si>
  <si>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</si>
  <si>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</si>
  <si>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</si>
  <si>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</si>
  <si>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</si>
  <si>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</si>
  <si>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</si>
  <si>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</si>
  <si>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</si>
  <si>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</si>
  <si>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</si>
  <si>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</si>
  <si>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</si>
  <si>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</si>
  <si>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</si>
  <si>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</si>
  <si>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</si>
  <si>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</si>
  <si>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</si>
  <si>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</si>
  <si>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</si>
  <si>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</si>
  <si>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</si>
  <si>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</si>
  <si>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</si>
  <si>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</si>
  <si>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</si>
  <si>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</si>
  <si>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</si>
  <si>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</si>
  <si>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</si>
  <si>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</si>
  <si>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</si>
  <si>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</si>
  <si>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</si>
  <si>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</si>
  <si>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</si>
  <si>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</si>
  <si>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</si>
  <si>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</si>
  <si>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</si>
  <si>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</si>
  <si>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</si>
  <si>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</si>
  <si>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</si>
  <si>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</si>
  <si>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</si>
  <si>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</si>
  <si>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</si>
  <si>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</si>
  <si>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</si>
  <si>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</si>
  <si>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</si>
  <si>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</si>
  <si>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</si>
  <si>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</si>
  <si>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</si>
  <si>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</si>
  <si>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</si>
  <si>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</si>
  <si>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</si>
  <si>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</si>
  <si>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</si>
  <si>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</si>
  <si>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</si>
  <si>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</si>
  <si>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</si>
  <si>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</si>
  <si>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</si>
  <si>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</si>
  <si>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</si>
  <si>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</si>
  <si>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</si>
  <si>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</si>
  <si>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</si>
  <si>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</si>
  <si>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</si>
  <si>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</si>
  <si>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</si>
  <si>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</si>
  <si>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</si>
  <si>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</si>
  <si>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</si>
  <si>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</si>
  <si>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</si>
  <si>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</si>
  <si>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</si>
  <si>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</si>
  <si>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</si>
  <si>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</si>
  <si>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</si>
  <si>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</si>
  <si>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</si>
  <si>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</si>
  <si>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</si>
  <si>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</si>
  <si>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</si>
  <si>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</si>
  <si>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</si>
  <si>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</si>
  <si>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</si>
  <si>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</si>
  <si>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</si>
  <si>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</si>
  <si>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</si>
  <si>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</si>
  <si>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</si>
  <si>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</si>
  <si>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</si>
  <si>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</si>
  <si>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</si>
  <si>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</si>
  <si>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</si>
  <si>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</si>
  <si>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</si>
  <si>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</si>
  <si>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</si>
  <si>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</si>
  <si>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</si>
  <si>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</si>
  <si>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</si>
  <si>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</si>
  <si>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</si>
  <si>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</si>
  <si>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</si>
  <si>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</si>
  <si>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</si>
  <si>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</si>
  <si>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</si>
  <si>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</si>
  <si>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</si>
  <si>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</si>
  <si>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</si>
  <si>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</si>
  <si>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</si>
  <si>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</si>
  <si>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</si>
  <si>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</si>
  <si>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</si>
  <si>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</si>
  <si>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</si>
  <si>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</si>
  <si>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</si>
  <si>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</si>
  <si>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</si>
  <si>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</si>
  <si>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</si>
  <si>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</si>
  <si>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</si>
  <si>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</si>
  <si>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</si>
  <si>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</si>
  <si>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</si>
  <si>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</si>
  <si>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</si>
  <si>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</si>
  <si>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</si>
  <si>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</si>
  <si>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</si>
  <si>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</si>
  <si>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</si>
  <si>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</si>
  <si>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</si>
  <si>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</si>
  <si>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</si>
  <si>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</si>
  <si>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</si>
  <si>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</si>
  <si>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</si>
  <si>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</si>
  <si>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</si>
  <si>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</si>
  <si>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</si>
  <si>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</si>
  <si>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</si>
  <si>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</si>
  <si>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</si>
  <si>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</si>
  <si>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</si>
  <si>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</si>
  <si>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</si>
  <si>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</si>
  <si>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</si>
  <si>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</si>
  <si>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</si>
  <si>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</si>
  <si>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</si>
  <si>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</si>
  <si>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</si>
  <si>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</si>
  <si>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</si>
  <si>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</si>
  <si>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</si>
  <si>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</si>
  <si>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</si>
  <si>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</si>
  <si>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</si>
  <si>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</si>
  <si>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</si>
  <si>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</si>
  <si>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</si>
  <si>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</si>
  <si>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</si>
  <si>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</si>
  <si>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</si>
  <si>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</si>
  <si>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</si>
  <si>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</si>
  <si>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</si>
  <si>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</si>
  <si>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</si>
  <si>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</si>
  <si>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</si>
  <si>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</si>
  <si>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</si>
  <si>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</si>
  <si>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</si>
  <si>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</si>
  <si>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</si>
  <si>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</si>
  <si>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</si>
  <si>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</si>
  <si>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</si>
  <si>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</si>
  <si>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</si>
  <si>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</si>
  <si>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</si>
  <si>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</si>
  <si>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</si>
  <si>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</si>
  <si>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</si>
  <si>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</si>
  <si>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</si>
  <si>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</si>
  <si>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</si>
  <si>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</si>
  <si>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</si>
  <si>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</si>
  <si>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</si>
  <si>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</si>
  <si>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</si>
  <si>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</si>
  <si>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</si>
  <si>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</si>
  <si>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</si>
  <si>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</si>
  <si>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</si>
  <si>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</si>
  <si>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</si>
  <si>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</si>
  <si>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</si>
  <si>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</si>
  <si>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</si>
  <si>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</si>
  <si>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</si>
  <si>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</si>
  <si>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</si>
  <si>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</si>
  <si>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</si>
  <si>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</si>
  <si>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</si>
  <si>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</si>
  <si>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</si>
  <si>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</si>
  <si>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</si>
  <si>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</si>
  <si>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</si>
  <si>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</si>
  <si>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</si>
  <si>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</si>
  <si>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</si>
  <si>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</si>
  <si>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</si>
  <si>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</si>
  <si>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</si>
  <si>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</si>
  <si>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</si>
  <si>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</si>
  <si>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</si>
  <si>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</si>
  <si>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</si>
  <si>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</si>
  <si>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</si>
  <si>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</si>
  <si>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</si>
  <si>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</si>
  <si>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</si>
  <si>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</si>
  <si>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</si>
  <si>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</si>
  <si>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</si>
  <si>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</si>
  <si>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</si>
  <si>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</si>
  <si>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</si>
  <si>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</si>
  <si>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</si>
  <si>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</si>
  <si>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</si>
  <si>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</si>
  <si>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</si>
  <si>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</si>
  <si>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</si>
  <si>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</si>
  <si>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</si>
  <si>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</si>
  <si>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</si>
  <si>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</si>
  <si>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</si>
  <si>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</si>
  <si>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</si>
  <si>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</si>
  <si>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</si>
  <si>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</si>
  <si>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</si>
  <si>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</si>
  <si>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</si>
  <si>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</si>
  <si>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</si>
  <si>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</si>
  <si>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</si>
  <si>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</si>
  <si>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</si>
  <si>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</si>
  <si>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</si>
  <si>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</si>
  <si>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</si>
  <si>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</si>
  <si>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</si>
  <si>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</si>
  <si>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</si>
  <si>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</si>
  <si>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</si>
  <si>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</si>
  <si>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</si>
  <si>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</si>
  <si>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</si>
  <si>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</si>
  <si>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</si>
  <si>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</si>
  <si>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</si>
  <si>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</si>
  <si>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</si>
  <si>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</si>
  <si>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</si>
  <si>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</si>
  <si>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</si>
  <si>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</si>
  <si>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</si>
  <si>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</si>
  <si>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</si>
  <si>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</si>
  <si>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</si>
  <si>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</si>
  <si>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</si>
  <si>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</si>
  <si>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</si>
  <si>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</si>
  <si>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</si>
  <si>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</si>
  <si>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</si>
  <si>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</si>
  <si>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</si>
  <si>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</si>
  <si>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</si>
  <si>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</si>
  <si>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</si>
  <si>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</si>
  <si>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</si>
  <si>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</si>
  <si>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</si>
  <si>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</si>
  <si>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</si>
  <si>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</si>
  <si>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</si>
  <si>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</si>
  <si>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</si>
  <si>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</si>
  <si>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</si>
  <si>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</si>
  <si>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</si>
  <si>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</si>
  <si>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</si>
  <si>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</si>
  <si>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</si>
  <si>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</si>
  <si>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</si>
  <si>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</si>
  <si>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</si>
  <si>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</si>
  <si>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</si>
  <si>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</si>
  <si>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</si>
  <si>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</si>
  <si>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</si>
  <si>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</si>
  <si>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</si>
  <si>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</si>
  <si>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</si>
  <si>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</si>
  <si>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</si>
  <si>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</si>
  <si>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</si>
  <si>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</si>
  <si>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</si>
  <si>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</si>
  <si>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</si>
  <si>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</si>
  <si>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</si>
  <si>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</si>
  <si>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</si>
  <si>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</si>
  <si>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</si>
  <si>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</si>
  <si>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</si>
  <si>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</si>
  <si>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</si>
  <si>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</si>
  <si>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</si>
  <si>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</si>
  <si>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</si>
  <si>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</si>
  <si>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</si>
  <si>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</si>
  <si>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</si>
  <si>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</si>
  <si>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</si>
  <si>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</si>
  <si>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</si>
  <si>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</si>
  <si>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</si>
  <si>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</si>
  <si>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</si>
  <si>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</si>
  <si>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</si>
  <si>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</si>
  <si>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</si>
  <si>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</si>
  <si>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</si>
  <si>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</si>
  <si>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</si>
  <si>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</si>
  <si>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</si>
  <si>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</si>
  <si>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</si>
  <si>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</si>
  <si>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</si>
  <si>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</si>
  <si>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</si>
  <si>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</si>
  <si>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</si>
  <si>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</si>
  <si>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</si>
  <si>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</si>
  <si>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</si>
  <si>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</si>
  <si>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</si>
  <si>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</si>
  <si>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</si>
  <si>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</si>
  <si>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</si>
  <si>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</si>
  <si>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</si>
  <si>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</si>
  <si>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</si>
  <si>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</si>
  <si>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</si>
  <si>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</si>
  <si>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</si>
  <si>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</si>
  <si>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</si>
  <si>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</si>
  <si>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</si>
  <si>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</si>
  <si>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</si>
  <si>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</si>
  <si>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</si>
  <si>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</si>
  <si>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</si>
  <si>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</si>
  <si>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</si>
  <si>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</si>
  <si>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</si>
  <si>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</si>
  <si>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</si>
  <si>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</si>
  <si>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</si>
  <si>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</si>
  <si>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</si>
  <si>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</si>
  <si>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</si>
  <si>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</si>
  <si>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</si>
  <si>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</si>
  <si>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</si>
  <si>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</si>
  <si>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</si>
  <si>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</si>
  <si>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</si>
  <si>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</si>
  <si>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</si>
  <si>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</si>
  <si>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</si>
  <si>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</si>
  <si>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</si>
  <si>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</si>
  <si>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</si>
  <si>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</si>
  <si>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</si>
  <si>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</si>
  <si>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</si>
  <si>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</si>
  <si>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</si>
  <si>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</si>
  <si>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</si>
  <si>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</si>
  <si>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</si>
  <si>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</si>
  <si>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</si>
  <si>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</si>
  <si>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</si>
  <si>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</si>
  <si>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</si>
  <si>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</si>
  <si>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</si>
  <si>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</si>
  <si>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</si>
  <si>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</si>
  <si>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</si>
  <si>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</si>
  <si>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</si>
  <si>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</si>
  <si>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</si>
  <si>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</si>
  <si>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</si>
  <si>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</si>
  <si>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</si>
  <si>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</si>
  <si>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</si>
  <si>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</si>
  <si>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</si>
  <si>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</si>
  <si>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</si>
  <si>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</si>
  <si>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</si>
  <si>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</si>
  <si>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</si>
  <si>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</si>
  <si>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</si>
  <si>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</si>
  <si>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</si>
  <si>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</si>
  <si>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</si>
  <si>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</si>
  <si>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</si>
  <si>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</si>
  <si>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</si>
  <si>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</si>
  <si>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</si>
  <si>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</si>
  <si>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</si>
  <si>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</si>
  <si>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</si>
  <si>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</si>
  <si>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</si>
  <si>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</si>
  <si>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</si>
  <si>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</si>
  <si>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</si>
  <si>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</si>
  <si>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</si>
  <si>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</si>
  <si>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</si>
  <si>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</si>
  <si>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</si>
  <si>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</si>
  <si>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</si>
  <si>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</si>
  <si>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</si>
  <si>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</si>
  <si>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</si>
  <si>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</si>
  <si>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</si>
  <si>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</si>
  <si>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</si>
  <si>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</si>
  <si>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</si>
  <si>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</si>
  <si>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</si>
  <si>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</si>
  <si>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</si>
  <si>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</si>
  <si>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</si>
  <si>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</si>
  <si>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</si>
  <si>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</si>
  <si>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</si>
  <si>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</si>
  <si>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</si>
  <si>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</si>
  <si>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</si>
  <si>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</si>
  <si>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</si>
  <si>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</si>
  <si>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</si>
  <si>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</si>
  <si>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</si>
  <si>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</si>
  <si>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</si>
  <si>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</si>
  <si>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</si>
  <si>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</si>
  <si>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</si>
  <si>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</si>
  <si>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</si>
  <si>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</si>
  <si>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</si>
  <si>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</si>
  <si>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</si>
  <si>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</si>
  <si>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</si>
  <si>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</si>
  <si>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</si>
  <si>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</si>
  <si>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</si>
  <si>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</si>
  <si>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</si>
  <si>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</si>
  <si>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</si>
  <si>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</si>
  <si>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</si>
  <si>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</si>
  <si>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</si>
  <si>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</si>
  <si>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</si>
  <si>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</si>
  <si>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</si>
  <si>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</si>
  <si>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</si>
  <si>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</si>
  <si>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</si>
  <si>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</si>
  <si>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</si>
  <si>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</si>
  <si>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</si>
  <si>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</si>
  <si>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</si>
  <si>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</si>
  <si>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</si>
  <si>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</si>
  <si>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</si>
  <si>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</si>
  <si>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</si>
  <si>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</si>
  <si>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</si>
  <si>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</si>
  <si>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</si>
  <si>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</si>
  <si>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</si>
  <si>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</si>
  <si>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</si>
  <si>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</si>
  <si>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</si>
  <si>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</si>
  <si>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</si>
  <si>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</si>
  <si>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</si>
  <si>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</si>
  <si>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</si>
  <si>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</si>
  <si>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</si>
  <si>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</si>
  <si>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</si>
  <si>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</si>
  <si>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</si>
  <si>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</si>
  <si>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</si>
  <si>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</si>
  <si>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</si>
  <si>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</si>
  <si>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</si>
  <si>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</si>
  <si>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</si>
  <si>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</si>
  <si>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</si>
  <si>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</si>
  <si>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</si>
  <si>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</si>
  <si>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</si>
  <si>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</si>
  <si>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</si>
  <si>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</si>
  <si>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</si>
  <si>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</si>
  <si>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</si>
  <si>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</si>
  <si>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</si>
  <si>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</si>
  <si>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</si>
  <si>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</si>
  <si>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</si>
  <si>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</si>
  <si>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</si>
  <si>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</si>
  <si>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</si>
  <si>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</si>
  <si>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</si>
  <si>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</si>
  <si>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</si>
  <si>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</si>
  <si>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</si>
  <si>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</si>
  <si>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</si>
  <si>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</si>
  <si>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</si>
  <si>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</si>
  <si>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</si>
  <si>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</si>
  <si>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</si>
  <si>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</si>
  <si>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</si>
  <si>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</si>
  <si>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</si>
  <si>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</si>
  <si>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</si>
  <si>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</si>
  <si>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</si>
  <si>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</si>
  <si>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</si>
  <si>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</si>
  <si>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</si>
  <si>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</si>
  <si>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</si>
  <si>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</si>
  <si>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</si>
  <si>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</si>
  <si>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</si>
  <si>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</si>
  <si>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</si>
  <si>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</si>
  <si>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</si>
  <si>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</si>
  <si>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</si>
  <si>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</si>
  <si>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</si>
  <si>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</si>
  <si>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</si>
  <si>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</si>
  <si>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</si>
  <si>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</si>
  <si>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</si>
  <si>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</si>
  <si>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</si>
  <si>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</si>
  <si>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</si>
  <si>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</si>
  <si>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</si>
  <si>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</si>
  <si>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</si>
  <si>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</si>
  <si>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</si>
  <si>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</si>
  <si>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</si>
  <si>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</si>
  <si>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</si>
  <si>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</si>
  <si>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</si>
  <si>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</si>
  <si>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</si>
  <si>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</si>
  <si>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</si>
  <si>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</si>
  <si>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</si>
  <si>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</si>
  <si>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</si>
  <si>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</si>
  <si>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</si>
  <si>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</si>
  <si>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</si>
  <si>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</si>
  <si>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</si>
  <si>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</si>
  <si>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</si>
  <si>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</si>
  <si>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</si>
  <si>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</si>
  <si>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</si>
  <si>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</si>
  <si>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</si>
  <si>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</si>
  <si>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</si>
  <si>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</si>
  <si>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</si>
  <si>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</si>
  <si>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</si>
  <si>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</si>
  <si>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</si>
  <si>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</si>
  <si>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</si>
  <si>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</si>
  <si>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</si>
  <si>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</si>
  <si>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</si>
  <si>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</si>
  <si>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</si>
  <si>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</si>
  <si>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</si>
  <si>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</si>
  <si>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</si>
  <si>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</si>
  <si>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</si>
  <si>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</si>
  <si>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</si>
  <si>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</si>
  <si>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</si>
  <si>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</si>
  <si>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</si>
  <si>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</si>
  <si>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</si>
  <si>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</si>
  <si>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</si>
  <si>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</si>
  <si>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</si>
  <si>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</si>
  <si>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</si>
  <si>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</si>
  <si>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</si>
  <si>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</si>
  <si>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</si>
  <si>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</si>
  <si>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</si>
  <si>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</si>
  <si>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</si>
  <si>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</si>
  <si>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</si>
  <si>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</si>
  <si>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</si>
  <si>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</si>
  <si>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</si>
  <si>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</si>
  <si>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</si>
  <si>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</si>
  <si>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</si>
  <si>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</si>
  <si>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</si>
  <si>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</si>
  <si>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</si>
  <si>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</si>
  <si>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</si>
  <si>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</si>
  <si>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</si>
  <si>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</si>
  <si>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</si>
  <si>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</si>
  <si>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</si>
  <si>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</si>
  <si>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</si>
  <si>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</si>
  <si>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</si>
  <si>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</si>
  <si>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</si>
  <si>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</si>
  <si>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</si>
  <si>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</si>
  <si>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</si>
  <si>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</si>
  <si>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</si>
  <si>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</si>
  <si>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</si>
  <si>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</si>
  <si>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</si>
  <si>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</si>
  <si>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</si>
  <si>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</si>
  <si>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</si>
  <si>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</si>
  <si>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</si>
  <si>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</si>
  <si>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</si>
  <si>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</si>
  <si>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</si>
  <si>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</si>
  <si>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</si>
  <si>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</si>
  <si>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</si>
  <si>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</si>
  <si>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</si>
  <si>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</si>
  <si>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</si>
  <si>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</si>
  <si>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</si>
  <si>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</si>
  <si>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</si>
  <si>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</si>
  <si>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</si>
  <si>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</si>
  <si>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</si>
  <si>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</si>
  <si>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</si>
  <si>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</si>
  <si>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</si>
  <si>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</si>
  <si>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</si>
  <si>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</si>
  <si>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</si>
  <si>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</si>
  <si>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</si>
  <si>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</si>
  <si>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</si>
  <si>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</si>
  <si>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</si>
  <si>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</si>
  <si>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</si>
  <si>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</si>
  <si>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</si>
  <si>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</si>
  <si>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</si>
  <si>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</si>
  <si>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</si>
  <si>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</si>
  <si>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</si>
  <si>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</si>
  <si>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</si>
  <si>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</si>
  <si>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</si>
  <si>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</si>
  <si>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</si>
  <si>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</si>
  <si>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</si>
  <si>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</si>
  <si>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</si>
  <si>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</si>
  <si>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</si>
  <si>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</si>
  <si>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</si>
  <si>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</si>
  <si>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</si>
  <si>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</si>
  <si>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</si>
  <si>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</si>
  <si>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</si>
  <si>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</si>
  <si>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</si>
  <si>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</si>
  <si>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</si>
  <si>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</si>
  <si>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</si>
  <si>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</si>
  <si>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</si>
  <si>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</si>
  <si>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</si>
  <si>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</si>
  <si>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</si>
  <si>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</si>
  <si>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</si>
  <si>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</si>
  <si>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</si>
  <si>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</si>
  <si>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</si>
  <si>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</si>
  <si>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</si>
  <si>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</si>
  <si>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</si>
  <si>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</si>
  <si>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</si>
  <si>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</si>
  <si>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</si>
  <si>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</si>
  <si>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</si>
  <si>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</si>
  <si>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</si>
  <si>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</si>
  <si>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</si>
  <si>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</si>
  <si>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</si>
  <si>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</si>
  <si>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</si>
  <si>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</si>
  <si>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</si>
  <si>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</si>
  <si>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</si>
  <si>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</si>
  <si>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</si>
  <si>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</si>
  <si>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</si>
  <si>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</si>
  <si>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</si>
  <si>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</si>
  <si>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</si>
  <si>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</si>
  <si>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</si>
  <si>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</si>
  <si>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</si>
  <si>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</si>
  <si>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</si>
  <si>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</si>
  <si>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</si>
  <si>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</si>
  <si>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</si>
  <si>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</si>
  <si>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</si>
  <si>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</si>
  <si>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</si>
  <si>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</si>
  <si>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</si>
  <si>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</si>
  <si>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</si>
  <si>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</si>
  <si>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</si>
  <si>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</si>
  <si>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</si>
  <si>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</si>
  <si>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</si>
  <si>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</si>
  <si>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</si>
  <si>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</si>
  <si>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</si>
  <si>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</si>
  <si>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</si>
  <si>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</si>
  <si>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</si>
  <si>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</si>
  <si>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</si>
  <si>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</si>
  <si>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</si>
  <si>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</si>
  <si>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</si>
  <si>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</si>
  <si>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</si>
  <si>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</si>
  <si>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</si>
  <si>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</si>
  <si>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</si>
  <si>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</si>
  <si>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</si>
  <si>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</si>
  <si>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</si>
  <si>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</si>
  <si>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</si>
  <si>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</si>
  <si>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</si>
  <si>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</si>
  <si>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</si>
  <si>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</si>
  <si>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</si>
  <si>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</si>
  <si>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</si>
  <si>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</si>
  <si>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</si>
  <si>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</si>
  <si>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</si>
  <si>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</si>
  <si>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</si>
  <si>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</si>
  <si>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</si>
  <si>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</si>
  <si>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</si>
  <si>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</si>
  <si>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</si>
  <si>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</si>
  <si>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</si>
  <si>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</si>
  <si>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</si>
  <si>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</si>
  <si>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</si>
  <si>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</si>
  <si>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</si>
  <si>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</si>
  <si>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</si>
  <si>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</si>
  <si>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</si>
  <si>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</si>
  <si>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</si>
  <si>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</si>
  <si>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</si>
  <si>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</si>
  <si>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</si>
  <si>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</si>
  <si>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</si>
  <si>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</si>
  <si>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</si>
  <si>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</si>
  <si>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</si>
  <si>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</si>
  <si>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</si>
  <si>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</si>
  <si>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</si>
  <si>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</si>
  <si>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</si>
  <si>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</si>
  <si>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</si>
  <si>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</si>
  <si>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</si>
  <si>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</si>
  <si>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</si>
  <si>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</si>
  <si>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</si>
  <si>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</si>
  <si>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</si>
  <si>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</si>
  <si>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</si>
  <si>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</si>
  <si>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</si>
  <si>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</si>
  <si>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</si>
  <si>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</si>
  <si>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</si>
  <si>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</si>
  <si>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</si>
  <si>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</si>
  <si>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</si>
  <si>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</si>
  <si>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</si>
  <si>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</si>
  <si>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</si>
  <si>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</si>
  <si>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</si>
  <si>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</si>
  <si>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</si>
  <si>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</si>
  <si>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</si>
  <si>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</si>
  <si>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</si>
  <si>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</si>
  <si>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</si>
  <si>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</si>
  <si>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</si>
  <si>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</si>
  <si>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</si>
  <si>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</si>
  <si>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</si>
  <si>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</si>
  <si>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</si>
  <si>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</si>
  <si>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</si>
  <si>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</si>
  <si>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</si>
  <si>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</si>
  <si>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</si>
  <si>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</si>
  <si>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</si>
  <si>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</si>
  <si>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</si>
  <si>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</si>
  <si>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</si>
  <si>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</si>
  <si>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</si>
  <si>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</si>
  <si>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</si>
  <si>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</si>
  <si>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</si>
  <si>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</si>
  <si>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</si>
  <si>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</si>
  <si>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</si>
  <si>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</si>
  <si>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</si>
  <si>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</si>
  <si>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</si>
  <si>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</si>
  <si>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</si>
  <si>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</si>
  <si>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</si>
  <si>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</si>
  <si>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</si>
  <si>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</si>
  <si>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</si>
  <si>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</si>
  <si>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</si>
  <si>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</si>
  <si>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</si>
  <si>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</si>
  <si>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</si>
  <si>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</si>
  <si>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</si>
  <si>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</si>
  <si>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</si>
  <si>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</si>
  <si>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</si>
  <si>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</si>
  <si>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</si>
  <si>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</si>
  <si>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</si>
  <si>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</si>
  <si>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</si>
  <si>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</si>
  <si>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</si>
  <si>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</si>
  <si>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</si>
  <si>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</si>
  <si>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</si>
  <si>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</si>
  <si>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</si>
  <si>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</si>
  <si>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</si>
  <si>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</si>
  <si>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</si>
  <si>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</si>
  <si>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</si>
  <si>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</si>
  <si>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</si>
  <si>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</si>
  <si>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</si>
  <si>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</si>
  <si>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</si>
  <si>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</si>
  <si>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</si>
  <si>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</si>
  <si>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</si>
  <si>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</si>
  <si>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</si>
  <si>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</si>
  <si>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</si>
  <si>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</si>
  <si>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</si>
  <si>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</si>
  <si>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</si>
  <si>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</si>
  <si>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</si>
  <si>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</si>
  <si>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</si>
  <si>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</si>
  <si>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</si>
  <si>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</si>
  <si>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</si>
  <si>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</si>
  <si>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</si>
  <si>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</si>
  <si>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</si>
  <si>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</si>
  <si>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</si>
  <si>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</si>
  <si>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</si>
  <si>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</si>
  <si>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</si>
  <si>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</si>
  <si>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</si>
  <si>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</si>
  <si>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</si>
  <si>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</si>
  <si>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</si>
  <si>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</si>
  <si>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</si>
  <si>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</si>
  <si>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</si>
  <si>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</si>
  <si>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</si>
  <si>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</si>
  <si>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</si>
  <si>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</si>
  <si>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</si>
  <si>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</si>
  <si>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</si>
  <si>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</si>
  <si>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</si>
  <si>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</si>
  <si>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</si>
  <si>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</si>
  <si>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</si>
  <si>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</si>
  <si>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</si>
  <si>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</si>
  <si>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</si>
  <si>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</si>
  <si>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</si>
  <si>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</si>
  <si>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</si>
  <si>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</si>
  <si>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</si>
  <si>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</si>
  <si>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</si>
  <si>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</si>
  <si>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</si>
  <si>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</si>
  <si>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</si>
  <si>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</si>
  <si>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</si>
  <si>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</si>
  <si>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</si>
  <si>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</si>
  <si>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</si>
  <si>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</si>
  <si>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</si>
  <si>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</si>
  <si>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</si>
  <si>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</si>
  <si>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</si>
  <si>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</si>
  <si>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</si>
  <si>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</si>
  <si>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</si>
  <si>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</si>
  <si>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</si>
  <si>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</si>
  <si>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</si>
  <si>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</si>
  <si>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</si>
  <si>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</si>
  <si>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</si>
  <si>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</si>
  <si>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</si>
  <si>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</si>
  <si>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</si>
  <si>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</si>
  <si>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</si>
  <si>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</si>
  <si>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</si>
  <si>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</si>
  <si>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</si>
  <si>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</si>
  <si>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</si>
  <si>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</si>
  <si>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</si>
  <si>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</si>
  <si>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</si>
  <si>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</si>
  <si>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</si>
  <si>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</si>
  <si>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</si>
  <si>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</si>
  <si>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</si>
  <si>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</si>
  <si>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</si>
  <si>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</si>
  <si>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</si>
  <si>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</si>
  <si>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</si>
  <si>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</si>
  <si>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</si>
  <si>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</si>
  <si>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</si>
  <si>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</si>
  <si>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</si>
  <si>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</si>
  <si>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</si>
  <si>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</si>
  <si>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</si>
  <si>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</si>
  <si>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</si>
  <si>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</si>
  <si>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</si>
  <si>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</si>
  <si>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</si>
  <si>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</si>
  <si>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</si>
  <si>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</si>
  <si>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</si>
  <si>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</si>
  <si>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</si>
  <si>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</si>
  <si>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</si>
  <si>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</si>
  <si>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</si>
  <si>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</si>
  <si>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</si>
  <si>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</si>
  <si>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</si>
  <si>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</si>
  <si>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</si>
  <si>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</si>
  <si>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</si>
  <si>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</si>
  <si>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</si>
  <si>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</si>
  <si>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</si>
  <si>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</si>
  <si>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</si>
  <si>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</si>
  <si>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</si>
  <si>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</si>
  <si>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</si>
  <si>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</si>
  <si>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</si>
  <si>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</si>
  <si>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</si>
  <si>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</si>
  <si>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</si>
  <si>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</si>
  <si>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</si>
  <si>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</si>
  <si>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</si>
  <si>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</si>
  <si>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</si>
  <si>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</si>
  <si>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</si>
  <si>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</si>
  <si>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</si>
  <si>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</si>
  <si>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</si>
  <si>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</si>
  <si>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</si>
  <si>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</si>
  <si>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</si>
  <si>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</si>
  <si>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</si>
  <si>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</si>
  <si>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</si>
  <si>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</si>
  <si>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</si>
  <si>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</si>
  <si>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</si>
  <si>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</si>
  <si>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</si>
  <si>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</si>
  <si>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</si>
  <si>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</si>
  <si>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</si>
  <si>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</si>
  <si>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</si>
  <si>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</si>
  <si>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</si>
  <si>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</si>
  <si>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</si>
  <si>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</si>
  <si>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</si>
  <si>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</si>
  <si>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</si>
  <si>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</si>
  <si>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</si>
  <si>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</si>
  <si>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</si>
  <si>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</si>
  <si>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</si>
  <si>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</si>
  <si>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</si>
  <si>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</si>
  <si>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</si>
  <si>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</si>
  <si>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</si>
  <si>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</si>
  <si>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</si>
  <si>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</si>
  <si>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</si>
  <si>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</si>
  <si>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</si>
  <si>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</si>
  <si>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</si>
  <si>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</si>
  <si>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</si>
  <si>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</si>
  <si>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</si>
  <si>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</si>
  <si>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</si>
  <si>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</si>
  <si>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</si>
  <si>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</si>
  <si>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</si>
  <si>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</si>
  <si>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</si>
  <si>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</si>
  <si>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</si>
  <si>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</si>
  <si>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</si>
  <si>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</si>
  <si>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</si>
  <si>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</si>
  <si>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</si>
  <si>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</si>
  <si>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</si>
  <si>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</si>
  <si>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</si>
  <si>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</si>
  <si>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</si>
  <si>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</si>
  <si>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</si>
  <si>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</si>
  <si>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</si>
  <si>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</si>
  <si>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</si>
  <si>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</si>
  <si>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</si>
  <si>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</si>
  <si>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</si>
  <si>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</si>
  <si>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</si>
  <si>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</si>
  <si>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</si>
  <si>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</si>
  <si>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</si>
  <si>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</si>
  <si>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</si>
  <si>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</si>
  <si>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</si>
  <si>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</si>
  <si>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</si>
  <si>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</si>
  <si>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</si>
  <si>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</si>
  <si>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</si>
  <si>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</si>
  <si>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</si>
  <si>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</si>
  <si>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</si>
  <si>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</si>
  <si>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</si>
  <si>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</si>
  <si>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</si>
  <si>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</si>
  <si>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</si>
  <si>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</si>
  <si>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</si>
  <si>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</si>
  <si>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</si>
  <si>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</si>
  <si>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</si>
  <si>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</si>
  <si>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</si>
  <si>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</si>
  <si>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</si>
  <si>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</si>
  <si>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</si>
  <si>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</si>
  <si>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</si>
  <si>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</si>
  <si>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</si>
  <si>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</si>
  <si>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</si>
  <si>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</si>
  <si>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</si>
  <si>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</si>
  <si>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</si>
  <si>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</si>
  <si>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</si>
  <si>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</si>
  <si>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</si>
  <si>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</si>
  <si>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</si>
  <si>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</si>
  <si>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</si>
  <si>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</si>
  <si>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</si>
  <si>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</si>
  <si>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</si>
  <si>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</si>
  <si>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</si>
  <si>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</si>
  <si>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</si>
  <si>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</si>
  <si>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</si>
  <si>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</si>
  <si>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</si>
  <si>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</si>
  <si>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</si>
  <si>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</si>
  <si>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</si>
  <si>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</si>
  <si>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</si>
  <si>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</si>
  <si>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</si>
  <si>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</si>
  <si>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</si>
  <si>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</si>
  <si>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</si>
  <si>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</si>
  <si>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</si>
  <si>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</si>
  <si>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</si>
  <si>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</si>
  <si>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</si>
  <si>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</si>
  <si>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</si>
  <si>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</si>
  <si>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</si>
  <si>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</si>
  <si>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</si>
  <si>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</si>
  <si>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</si>
  <si>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</si>
  <si>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</si>
  <si>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</si>
  <si>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</si>
  <si>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</si>
  <si>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</si>
  <si>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</si>
  <si>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</si>
  <si>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</si>
  <si>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</si>
  <si>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</si>
  <si>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</si>
  <si>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</si>
  <si>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</si>
  <si>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</si>
  <si>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</si>
  <si>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</si>
  <si>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</si>
  <si>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</si>
  <si>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</si>
  <si>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</si>
  <si>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</si>
  <si>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</si>
  <si>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</si>
  <si>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</si>
  <si>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</si>
  <si>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</si>
  <si>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</si>
  <si>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</si>
  <si>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</si>
  <si>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</si>
  <si>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</si>
  <si>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</si>
  <si>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</si>
  <si>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</si>
  <si>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</si>
  <si>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</si>
  <si>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</si>
  <si>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</si>
  <si>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</si>
  <si>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</si>
  <si>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</si>
  <si>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</si>
  <si>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</si>
  <si>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</si>
  <si>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</si>
  <si>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</si>
  <si>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</si>
  <si>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</si>
  <si>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</si>
  <si>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</si>
  <si>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</si>
  <si>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</si>
  <si>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</si>
  <si>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</si>
  <si>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</si>
  <si>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</si>
  <si>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</si>
  <si>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</si>
  <si>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</si>
  <si>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</si>
  <si>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</si>
  <si>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</si>
  <si>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</si>
  <si>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</si>
  <si>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</si>
  <si>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</si>
  <si>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</si>
  <si>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</si>
  <si>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</si>
  <si>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</si>
  <si>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</si>
  <si>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</si>
  <si>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</si>
  <si>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</si>
  <si>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</si>
  <si>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</si>
  <si>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</si>
  <si>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</si>
  <si>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</si>
  <si>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</si>
  <si>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</si>
  <si>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</si>
  <si>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</si>
  <si>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</si>
  <si>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</si>
  <si>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</si>
  <si>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</si>
  <si>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</si>
  <si>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</si>
  <si>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</si>
  <si>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</si>
  <si>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</si>
  <si>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</si>
  <si>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</si>
  <si>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</si>
  <si>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</si>
  <si>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</si>
  <si>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</si>
  <si>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</si>
  <si>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</si>
  <si>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</si>
  <si>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</si>
  <si>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</si>
  <si>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</si>
  <si>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</si>
  <si>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</si>
  <si>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</si>
  <si>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</si>
  <si>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</si>
  <si>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</si>
  <si>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</si>
  <si>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</si>
  <si>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</si>
  <si>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</si>
  <si>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</si>
  <si>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</si>
  <si>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</si>
  <si>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</si>
  <si>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</si>
  <si>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</si>
  <si>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</si>
  <si>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</si>
  <si>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</si>
  <si>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</si>
  <si>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</si>
  <si>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</si>
  <si>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</si>
  <si>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</si>
  <si>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</si>
  <si>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</si>
  <si>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</si>
  <si>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</si>
  <si>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</si>
  <si>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</si>
  <si>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</si>
  <si>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</si>
  <si>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</si>
  <si>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</si>
  <si>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</si>
  <si>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</si>
  <si>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</si>
  <si>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</si>
  <si>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</si>
  <si>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</si>
  <si>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</si>
  <si>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</si>
  <si>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</si>
  <si>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</si>
  <si>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</si>
  <si>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</si>
  <si>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</si>
  <si>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</si>
  <si>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</si>
  <si>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</si>
  <si>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</si>
  <si>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</si>
  <si>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</si>
  <si>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</si>
  <si>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</si>
  <si>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</si>
  <si>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</si>
  <si>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</si>
  <si>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</si>
  <si>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</si>
  <si>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</si>
  <si>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</si>
  <si>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</si>
  <si>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</si>
  <si>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</si>
  <si>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</si>
  <si>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</si>
  <si>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</si>
  <si>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</si>
  <si>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</si>
  <si>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</si>
  <si>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</si>
  <si>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</si>
  <si>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</si>
  <si>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</si>
  <si>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</si>
  <si>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</si>
  <si>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</si>
  <si>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</si>
  <si>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</si>
  <si>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</si>
  <si>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</si>
  <si>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</si>
  <si>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</si>
  <si>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</si>
  <si>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</si>
  <si>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</si>
  <si>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</si>
  <si>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</si>
  <si>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</si>
  <si>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</si>
  <si>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</si>
  <si>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</si>
  <si>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</si>
  <si>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</si>
  <si>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</si>
  <si>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</si>
  <si>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</si>
  <si>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</si>
  <si>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</si>
  <si>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</si>
  <si>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</si>
  <si>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</si>
  <si>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</si>
  <si>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</si>
  <si>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</si>
  <si>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</si>
  <si>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</si>
  <si>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</si>
  <si>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</si>
  <si>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</si>
  <si>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</si>
  <si>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</si>
  <si>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</si>
  <si>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</si>
  <si>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</si>
  <si>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</si>
  <si>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</si>
  <si>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</si>
  <si>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</si>
  <si>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</si>
  <si>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</si>
  <si>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</si>
  <si>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</si>
  <si>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</si>
  <si>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</si>
  <si>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</si>
  <si>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</si>
  <si>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</si>
  <si>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</si>
  <si>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</si>
  <si>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</si>
  <si>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</si>
  <si>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</si>
  <si>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</si>
  <si>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</si>
  <si>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</si>
  <si>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</si>
  <si>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</si>
  <si>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</si>
  <si>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</si>
  <si>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</si>
  <si>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</si>
  <si>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</si>
  <si>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</si>
  <si>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</si>
  <si>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</si>
  <si>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</si>
  <si>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</si>
  <si>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</si>
  <si>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</si>
  <si>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</si>
  <si>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</si>
  <si>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</si>
  <si>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</si>
  <si>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</si>
  <si>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</si>
  <si>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</si>
  <si>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</si>
  <si>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</si>
  <si>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</si>
  <si>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</si>
  <si>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</si>
  <si>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</si>
  <si>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</si>
  <si>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</si>
  <si>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</si>
  <si>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</si>
  <si>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</si>
  <si>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</si>
  <si>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</si>
  <si>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</si>
  <si>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</si>
  <si>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</si>
  <si>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</si>
  <si>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</si>
  <si>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</si>
  <si>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</si>
  <si>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</si>
  <si>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</si>
  <si>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</si>
  <si>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</si>
  <si>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</si>
  <si>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</si>
  <si>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</si>
  <si>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</si>
  <si>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</si>
  <si>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</si>
  <si>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</si>
  <si>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</si>
  <si>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</si>
  <si>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</si>
  <si>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</si>
  <si>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</si>
  <si>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</si>
  <si>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</si>
  <si>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</si>
  <si>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</si>
  <si>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</si>
  <si>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</si>
  <si>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</si>
  <si>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</si>
  <si>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</si>
  <si>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</si>
  <si>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</si>
  <si>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</si>
  <si>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</si>
  <si>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</si>
  <si>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</si>
  <si>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</si>
  <si>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</si>
  <si>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</si>
  <si>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</si>
  <si>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</si>
  <si>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</si>
  <si>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</si>
  <si>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</si>
  <si>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</si>
  <si>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</si>
  <si>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</si>
  <si>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</si>
  <si>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</si>
  <si>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</si>
  <si>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</si>
  <si>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</si>
  <si>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</si>
  <si>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</si>
  <si>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</si>
  <si>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</si>
  <si>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</si>
  <si>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</si>
  <si>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</si>
  <si>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</si>
  <si>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</si>
  <si>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</si>
  <si>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</si>
  <si>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</si>
  <si>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</si>
  <si>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</si>
  <si>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</si>
  <si>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</si>
  <si>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</si>
  <si>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</si>
  <si>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</si>
  <si>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</si>
  <si>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</si>
  <si>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</si>
  <si>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</si>
  <si>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</si>
  <si>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</si>
  <si>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</si>
  <si>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</si>
  <si>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</si>
  <si>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</si>
  <si>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</si>
  <si>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</si>
  <si>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</si>
  <si>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</si>
  <si>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</si>
  <si>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</si>
  <si>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</si>
  <si>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</si>
  <si>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</si>
  <si>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</si>
  <si>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</si>
  <si>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</si>
  <si>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</si>
  <si>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</si>
  <si>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</si>
  <si>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</si>
  <si>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</si>
  <si>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</si>
  <si>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</si>
  <si>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</si>
  <si>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</si>
  <si>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</si>
  <si>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</si>
  <si>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</si>
  <si>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</si>
  <si>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</si>
  <si>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</si>
  <si>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</si>
  <si>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</si>
  <si>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</si>
  <si>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</si>
  <si>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</si>
  <si>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</si>
  <si>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</si>
  <si>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</si>
  <si>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</si>
  <si>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</si>
  <si>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</si>
  <si>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</si>
  <si>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</si>
  <si>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</si>
  <si>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</si>
  <si>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</si>
  <si>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</si>
  <si>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</si>
  <si>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</si>
  <si>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</si>
  <si>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</si>
  <si>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</si>
  <si>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</si>
  <si>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</si>
  <si>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</si>
  <si>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</si>
  <si>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</si>
  <si>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</si>
  <si>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</si>
  <si>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</si>
  <si>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</si>
  <si>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</si>
  <si>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</si>
  <si>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</si>
  <si>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</si>
  <si>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</si>
  <si>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</si>
  <si>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</si>
  <si>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</si>
  <si>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</si>
  <si>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</si>
  <si>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</si>
  <si>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</si>
  <si>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</si>
  <si>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</si>
  <si>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</si>
  <si>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</si>
  <si>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</si>
  <si>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</si>
  <si>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</si>
  <si>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</si>
  <si>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</si>
  <si>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</si>
  <si>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</si>
  <si>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</si>
  <si>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</si>
  <si>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</si>
  <si>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</si>
  <si>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</si>
  <si>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</si>
  <si>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</si>
  <si>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</si>
  <si>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</si>
  <si>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</si>
  <si>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</si>
  <si>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</si>
  <si>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</si>
  <si>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</si>
  <si>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</si>
  <si>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</si>
  <si>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</si>
  <si>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</si>
  <si>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</si>
  <si>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</si>
  <si>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</si>
  <si>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</si>
  <si>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</si>
  <si>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</si>
  <si>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</si>
  <si>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</si>
  <si>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</si>
  <si>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</si>
  <si>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</si>
  <si>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</si>
  <si>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</si>
  <si>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</si>
  <si>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</si>
  <si>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</si>
  <si>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</si>
  <si>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</si>
  <si>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</si>
  <si>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</si>
  <si>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</si>
  <si>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</si>
  <si>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</si>
  <si>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</si>
  <si>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</si>
  <si>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</si>
  <si>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</si>
  <si>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</si>
  <si>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</si>
  <si>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</si>
  <si>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</si>
  <si>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</si>
  <si>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</si>
  <si>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</si>
  <si>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</si>
  <si>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</si>
  <si>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</si>
  <si>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</si>
  <si>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</si>
  <si>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</si>
  <si>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</si>
  <si>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</si>
  <si>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</si>
  <si>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</si>
  <si>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</si>
  <si>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</si>
  <si>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</si>
  <si>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</si>
  <si>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</si>
  <si>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</si>
  <si>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</si>
  <si>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</si>
  <si>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</si>
  <si>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</si>
  <si>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</si>
  <si>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</si>
  <si>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</si>
  <si>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</si>
  <si>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</si>
  <si>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</si>
  <si>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</si>
  <si>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</si>
  <si>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</si>
  <si>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</si>
  <si>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</si>
  <si>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</si>
  <si>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</si>
  <si>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</si>
  <si>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</si>
  <si>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</si>
  <si>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</si>
  <si>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</si>
  <si>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</si>
  <si>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</si>
  <si>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</si>
  <si>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</si>
  <si>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</si>
  <si>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</si>
  <si>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</si>
  <si>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</si>
  <si>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</si>
  <si>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</si>
  <si>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</si>
  <si>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</si>
  <si>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</si>
  <si>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</si>
  <si>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</si>
  <si>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</si>
  <si>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</si>
  <si>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</si>
  <si>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</si>
  <si>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</si>
  <si>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</si>
  <si>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</si>
  <si>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</si>
  <si>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</si>
  <si>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</si>
  <si>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</si>
  <si>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</si>
  <si>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</si>
  <si>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</si>
  <si>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</si>
  <si>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</si>
  <si>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</si>
  <si>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</si>
  <si>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</si>
  <si>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</si>
  <si>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</si>
  <si>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</si>
  <si>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</si>
  <si>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</si>
  <si>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</si>
  <si>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</si>
  <si>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</si>
  <si>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</si>
  <si>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</si>
  <si>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</si>
  <si>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</si>
  <si>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</si>
  <si>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</si>
  <si>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</si>
  <si>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</si>
  <si>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</si>
  <si>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</si>
  <si>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</si>
  <si>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</si>
  <si>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</si>
  <si>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</si>
  <si>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</si>
  <si>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</si>
  <si>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</si>
  <si>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</si>
  <si>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</si>
  <si>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</si>
  <si>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</si>
  <si>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</si>
  <si>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</si>
  <si>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</si>
  <si>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</si>
  <si>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</si>
  <si>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</si>
  <si>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</si>
  <si>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</si>
  <si>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</si>
  <si>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</si>
  <si>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</si>
  <si>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</si>
  <si>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</si>
  <si>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</si>
  <si>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</si>
  <si>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</si>
  <si>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</si>
  <si>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</si>
  <si>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</si>
  <si>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</si>
  <si>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</si>
  <si>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</si>
  <si>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</si>
  <si>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</si>
  <si>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</si>
  <si>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</si>
  <si>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</si>
  <si>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</si>
  <si>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</si>
  <si>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</si>
  <si>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</si>
  <si>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</si>
  <si>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</si>
  <si>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</si>
  <si>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</si>
  <si>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</si>
  <si>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</si>
  <si>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</si>
  <si>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</si>
  <si>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</si>
  <si>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</si>
  <si>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</si>
  <si>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</si>
  <si>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</si>
  <si>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</si>
  <si>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</si>
  <si>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</si>
  <si>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</si>
  <si>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</si>
  <si>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</si>
  <si>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</si>
  <si>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</si>
  <si>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</si>
  <si>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</si>
  <si>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</si>
  <si>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</si>
  <si>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</si>
  <si>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</si>
  <si>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</si>
  <si>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</si>
  <si>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</si>
  <si>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</si>
  <si>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</si>
  <si>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</si>
  <si>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</si>
  <si>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</si>
  <si>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</si>
  <si>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</si>
  <si>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</si>
  <si>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</si>
  <si>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</si>
  <si>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</si>
  <si>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</si>
  <si>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</si>
  <si>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</si>
  <si>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</si>
  <si>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</si>
  <si>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</si>
  <si>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</si>
  <si>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</si>
  <si>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</si>
  <si>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</si>
  <si>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</si>
  <si>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</si>
  <si>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</si>
  <si>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</si>
  <si>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</si>
  <si>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</si>
  <si>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</si>
  <si>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</si>
  <si>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</si>
  <si>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</si>
  <si>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</si>
  <si>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</si>
  <si>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</si>
  <si>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</si>
  <si>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</si>
  <si>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</si>
  <si>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</si>
  <si>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</si>
  <si>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</si>
  <si>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</si>
  <si>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</si>
  <si>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</si>
  <si>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</si>
  <si>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</si>
  <si>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</si>
  <si>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</si>
  <si>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</si>
  <si>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</si>
  <si>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</si>
  <si>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</si>
  <si>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</si>
  <si>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</si>
  <si>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</si>
  <si>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</si>
  <si>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</si>
  <si>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</si>
  <si>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</si>
  <si>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</si>
  <si>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</si>
  <si>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</si>
  <si>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</si>
  <si>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</si>
  <si>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</si>
  <si>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</si>
  <si>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</si>
  <si>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</si>
  <si>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</si>
  <si>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</si>
  <si>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</si>
  <si>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</si>
  <si>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</si>
  <si>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</si>
  <si>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</si>
  <si>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</si>
  <si>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</si>
  <si>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</si>
  <si>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</si>
  <si>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</si>
  <si>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</si>
  <si>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</si>
  <si>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</si>
  <si>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</si>
  <si>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</si>
  <si>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</si>
  <si>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</si>
  <si>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</si>
  <si>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</si>
  <si>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</si>
  <si>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</si>
  <si>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</si>
  <si>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</si>
  <si>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</si>
  <si>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</si>
  <si>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</si>
  <si>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</si>
  <si>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</si>
  <si>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</si>
  <si>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</si>
  <si>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</si>
  <si>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</si>
  <si>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</si>
  <si>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</si>
  <si>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</si>
  <si>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</si>
  <si>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</si>
  <si>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</si>
  <si>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</si>
  <si>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</si>
  <si>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</si>
  <si>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</si>
  <si>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</si>
  <si>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</si>
  <si>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</si>
  <si>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</si>
  <si>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</si>
  <si>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</si>
  <si>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</si>
  <si>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</si>
  <si>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</si>
  <si>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</si>
  <si>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</si>
  <si>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</si>
  <si>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</si>
  <si>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</si>
  <si>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</si>
  <si>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</si>
  <si>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</si>
  <si>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</si>
  <si>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</si>
  <si>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</si>
  <si>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</si>
  <si>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</si>
  <si>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</si>
  <si>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</si>
  <si>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</si>
  <si>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</si>
  <si>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</si>
  <si>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</si>
  <si>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</si>
  <si>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</si>
  <si>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</si>
  <si>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</si>
  <si>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</si>
  <si>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</si>
  <si>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</si>
  <si>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</si>
  <si>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</si>
  <si>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</si>
  <si>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</si>
  <si>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</si>
  <si>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</si>
  <si>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</si>
  <si>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</si>
  <si>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</si>
  <si>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</si>
  <si>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</si>
  <si>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</si>
  <si>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</si>
  <si>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</si>
  <si>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</si>
  <si>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</si>
  <si>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</si>
  <si>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</si>
  <si>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</si>
  <si>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</si>
  <si>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</si>
  <si>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</si>
  <si>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</si>
  <si>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</si>
  <si>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</si>
  <si>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</si>
  <si>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</si>
  <si>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</si>
  <si>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</si>
  <si>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</si>
  <si>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</si>
  <si>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</si>
  <si>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</si>
  <si>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</si>
  <si>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</si>
  <si>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</si>
  <si>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</si>
  <si>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</si>
  <si>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</si>
  <si>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</si>
  <si>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</si>
  <si>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</si>
  <si>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</si>
  <si>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</si>
  <si>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</si>
  <si>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</si>
  <si>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</si>
  <si>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</si>
  <si>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</si>
  <si>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</si>
  <si>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</si>
  <si>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</si>
  <si>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</si>
  <si>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</si>
  <si>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</si>
  <si>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</si>
  <si>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</si>
  <si>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</si>
  <si>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</si>
  <si>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</si>
  <si>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</si>
  <si>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</si>
  <si>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</si>
  <si>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</si>
  <si>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</si>
  <si>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</si>
  <si>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</si>
  <si>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</si>
  <si>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</si>
  <si>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</si>
  <si>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</si>
  <si>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</si>
  <si>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</si>
  <si>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</si>
  <si>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</si>
  <si>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</si>
  <si>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</si>
  <si>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</si>
  <si>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</si>
  <si>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</si>
  <si>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</si>
  <si>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</si>
  <si>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</si>
  <si>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</si>
  <si>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</si>
  <si>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</si>
  <si>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</si>
  <si>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</si>
  <si>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</si>
  <si>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</si>
  <si>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</si>
  <si>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</si>
  <si>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</si>
  <si>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</si>
  <si>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</si>
  <si>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</si>
  <si>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</si>
  <si>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</si>
  <si>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</si>
  <si>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</si>
  <si>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</si>
  <si>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</si>
  <si>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</si>
  <si>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</si>
  <si>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</si>
  <si>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</si>
  <si>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</si>
  <si>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</si>
  <si>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</si>
  <si>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</si>
  <si>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</si>
  <si>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</si>
  <si>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</si>
  <si>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</si>
  <si>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</si>
  <si>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</si>
  <si>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</si>
  <si>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</si>
  <si>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</si>
  <si>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</si>
  <si>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</si>
  <si>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</si>
  <si>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</si>
  <si>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</si>
  <si>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</si>
  <si>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</si>
  <si>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</si>
  <si>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</si>
  <si>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</si>
  <si>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</si>
  <si>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</si>
  <si>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</si>
  <si>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</si>
  <si>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</si>
  <si>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</si>
  <si>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</si>
  <si>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</si>
  <si>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</si>
  <si>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</si>
  <si>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</si>
  <si>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</si>
  <si>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</si>
  <si>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</si>
  <si>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</si>
  <si>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</si>
  <si>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</si>
  <si>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</si>
  <si>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</si>
  <si>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</si>
  <si>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</si>
  <si>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</si>
  <si>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</si>
  <si>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</si>
  <si>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</si>
  <si>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</si>
  <si>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</si>
  <si>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</si>
  <si>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</si>
  <si>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</si>
  <si>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</si>
  <si>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</si>
  <si>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</si>
  <si>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</si>
  <si>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</si>
  <si>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</si>
  <si>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</si>
  <si>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</si>
  <si>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</si>
  <si>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</si>
  <si>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</si>
  <si>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</si>
  <si>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</si>
  <si>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</si>
  <si>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</si>
  <si>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</si>
  <si>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</si>
  <si>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</si>
  <si>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</si>
  <si>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</si>
  <si>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</si>
  <si>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</si>
  <si>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</si>
  <si>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</si>
  <si>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</si>
  <si>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</si>
  <si>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</si>
  <si>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</si>
  <si>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</si>
  <si>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</si>
  <si>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</si>
  <si>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</si>
  <si>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</si>
  <si>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</si>
  <si>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</si>
  <si>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</si>
  <si>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</si>
  <si>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</si>
  <si>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</si>
  <si>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</si>
  <si>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</si>
  <si>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</si>
  <si>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</si>
  <si>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</si>
  <si>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</si>
  <si>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</si>
  <si>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</si>
  <si>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</si>
  <si>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</si>
  <si>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</si>
  <si>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</si>
  <si>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</si>
  <si>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</si>
  <si>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</si>
  <si>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</si>
  <si>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</si>
  <si>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</si>
  <si>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</si>
  <si>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</si>
  <si>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</si>
  <si>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</si>
  <si>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</si>
  <si>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</si>
  <si>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</si>
  <si>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</si>
  <si>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</si>
  <si>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</si>
  <si>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</si>
  <si>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</si>
  <si>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</si>
  <si>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</si>
  <si>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</si>
  <si>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</si>
  <si>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</si>
  <si>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</si>
  <si>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</si>
  <si>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</si>
  <si>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</si>
  <si>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</si>
  <si>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</si>
  <si>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</si>
  <si>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</si>
  <si>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</si>
  <si>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</si>
  <si>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</si>
  <si>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</si>
  <si>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</si>
  <si>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</si>
  <si>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</si>
  <si>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</si>
  <si>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</si>
  <si>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</si>
  <si>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</si>
  <si>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</si>
  <si>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</si>
  <si>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</si>
  <si>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</si>
  <si>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</si>
  <si>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</si>
  <si>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</si>
  <si>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</si>
  <si>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</si>
  <si>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</si>
  <si>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</si>
  <si>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</si>
  <si>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</si>
  <si>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</si>
  <si>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</si>
  <si>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</si>
  <si>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</si>
  <si>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</si>
  <si>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</si>
  <si>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</si>
  <si>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</si>
  <si>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</si>
  <si>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</si>
  <si>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</si>
  <si>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</si>
  <si>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</si>
  <si>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</si>
  <si>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</si>
  <si>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</si>
  <si>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</si>
  <si>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</si>
  <si>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</si>
  <si>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</si>
  <si>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</si>
  <si>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</si>
  <si>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</si>
  <si>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</si>
  <si>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</si>
  <si>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</si>
  <si>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</si>
  <si>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</si>
  <si>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</si>
  <si>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</si>
  <si>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</si>
  <si>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</si>
  <si>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</si>
  <si>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</si>
  <si>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</si>
  <si>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</si>
  <si>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</si>
  <si>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</si>
  <si>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</si>
  <si>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</si>
  <si>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</si>
  <si>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</si>
  <si>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</si>
  <si>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</si>
  <si>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</si>
  <si>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</si>
  <si>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</si>
  <si>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</si>
  <si>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</si>
  <si>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</si>
  <si>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</si>
  <si>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</si>
  <si>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</si>
  <si>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</si>
  <si>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</si>
  <si>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</si>
  <si>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</si>
  <si>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</si>
  <si>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</si>
  <si>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</si>
  <si>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</si>
  <si>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</si>
  <si>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</si>
  <si>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</si>
  <si>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</si>
  <si>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</si>
  <si>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</si>
  <si>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</si>
  <si>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</si>
  <si>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</si>
  <si>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</si>
  <si>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</si>
  <si>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</si>
  <si>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</si>
  <si>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</si>
  <si>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</si>
  <si>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</si>
  <si>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</si>
  <si>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</si>
  <si>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</si>
  <si>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</si>
  <si>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</si>
  <si>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</si>
  <si>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</si>
  <si>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</si>
  <si>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</si>
  <si>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</si>
  <si>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</si>
  <si>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</si>
  <si>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</si>
  <si>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</si>
  <si>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</si>
  <si>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</si>
  <si>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</si>
  <si>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</si>
  <si>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</si>
  <si>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</si>
  <si>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</si>
  <si>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</si>
  <si>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</si>
  <si>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</si>
  <si>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</si>
  <si>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</si>
  <si>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</si>
  <si>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</si>
  <si>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</si>
  <si>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</si>
  <si>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</si>
  <si>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</si>
  <si>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</si>
  <si>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</si>
  <si>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</si>
  <si>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</si>
  <si>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</si>
  <si>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</si>
  <si>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</si>
  <si>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</si>
  <si>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</si>
  <si>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</si>
  <si>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</si>
  <si>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</si>
  <si>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</si>
  <si>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</si>
  <si>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</si>
  <si>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</si>
  <si>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</si>
  <si>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</si>
  <si>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</si>
  <si>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</si>
  <si>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</si>
  <si>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</si>
  <si>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</si>
  <si>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</si>
  <si>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</si>
  <si>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</si>
  <si>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</si>
  <si>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</si>
  <si>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</si>
  <si>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</si>
  <si>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</si>
  <si>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</si>
  <si>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</si>
  <si>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</si>
  <si>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</si>
  <si>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</si>
  <si>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</si>
  <si>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</si>
  <si>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</si>
  <si>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</si>
  <si>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</si>
  <si>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</si>
  <si>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</si>
  <si>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</si>
  <si>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</si>
  <si>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</si>
  <si>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</si>
  <si>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</si>
  <si>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</si>
  <si>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</si>
  <si>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</si>
  <si>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</si>
  <si>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</si>
  <si>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</si>
  <si>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</si>
  <si>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</si>
  <si>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</si>
  <si>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</si>
  <si>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</si>
  <si>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</si>
  <si>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</si>
  <si>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</si>
  <si>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</si>
  <si>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</si>
  <si>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</si>
  <si>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</si>
  <si>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</si>
  <si>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</si>
  <si>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</si>
  <si>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</si>
  <si>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</si>
  <si>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</si>
  <si>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</si>
  <si>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</si>
  <si>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</si>
  <si>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</si>
  <si>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</si>
  <si>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</si>
  <si>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</si>
  <si>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</si>
  <si>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</si>
  <si>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</si>
  <si>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</si>
  <si>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</si>
  <si>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</si>
  <si>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</si>
  <si>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</si>
  <si>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</si>
  <si>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</si>
  <si>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</si>
  <si>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</si>
  <si>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</si>
  <si>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</si>
  <si>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</si>
  <si>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</si>
  <si>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</si>
  <si>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</si>
  <si>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</si>
  <si>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</si>
  <si>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</si>
  <si>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</si>
  <si>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</si>
  <si>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</si>
  <si>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</si>
  <si>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</si>
  <si>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</si>
  <si>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</si>
  <si>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</si>
  <si>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</si>
  <si>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</si>
  <si>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</si>
  <si>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</si>
  <si>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</si>
  <si>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</si>
  <si>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</si>
  <si>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</si>
  <si>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</si>
  <si>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</si>
  <si>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</si>
  <si>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</si>
  <si>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</si>
  <si>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</si>
  <si>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</si>
  <si>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</si>
  <si>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</si>
  <si>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</si>
  <si>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</si>
  <si>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</si>
  <si>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</si>
  <si>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</si>
  <si>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</si>
  <si>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</si>
  <si>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</si>
  <si>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</si>
  <si>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</si>
  <si>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</si>
  <si>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</si>
  <si>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</si>
  <si>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</si>
  <si>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</si>
  <si>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</si>
  <si>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</si>
  <si>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</si>
  <si>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</si>
  <si>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</si>
  <si>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</si>
  <si>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</si>
  <si>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</si>
  <si>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</si>
  <si>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</si>
  <si>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</si>
  <si>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</si>
  <si>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</si>
  <si>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</si>
  <si>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</si>
  <si>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</si>
  <si>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</si>
  <si>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</si>
  <si>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</si>
  <si>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</si>
  <si>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</si>
  <si>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</si>
  <si>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</si>
  <si>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</si>
  <si>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</si>
  <si>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</si>
  <si>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</si>
  <si>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</si>
  <si>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</si>
  <si>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</si>
  <si>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</si>
  <si>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</si>
  <si>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</si>
  <si>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</si>
  <si>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</si>
  <si>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</si>
  <si>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</si>
  <si>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</si>
  <si>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</si>
  <si>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</si>
  <si>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</si>
  <si>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</si>
  <si>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</si>
  <si>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</si>
  <si>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</si>
  <si>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</si>
  <si>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</si>
  <si>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</si>
  <si>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</si>
  <si>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</si>
  <si>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</si>
  <si>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</si>
  <si>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</si>
  <si>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</si>
  <si>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</si>
  <si>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</si>
  <si>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</si>
  <si>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</si>
  <si>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</si>
  <si>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</si>
  <si>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</si>
  <si>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</si>
  <si>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</si>
  <si>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</si>
  <si>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</si>
  <si>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</si>
  <si>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</si>
  <si>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</si>
  <si>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</si>
  <si>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</si>
  <si>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</si>
  <si>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</si>
  <si>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</si>
  <si>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</si>
  <si>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</si>
  <si>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</si>
  <si>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</si>
  <si>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</si>
  <si>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</si>
  <si>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</si>
  <si>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</si>
  <si>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</si>
  <si>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</si>
  <si>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</si>
  <si>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</si>
  <si>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</si>
  <si>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</si>
  <si>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</si>
  <si>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</si>
  <si>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</si>
  <si>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</si>
  <si>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</si>
  <si>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</si>
  <si>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</si>
  <si>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</si>
  <si>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</si>
  <si>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</si>
  <si>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</si>
  <si>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</si>
  <si>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</si>
  <si>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</si>
  <si>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</si>
  <si>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</si>
  <si>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</si>
  <si>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</si>
  <si>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</si>
  <si>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</si>
  <si>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</si>
  <si>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</si>
  <si>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</si>
  <si>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</si>
  <si>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</si>
  <si>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</si>
  <si>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</si>
  <si>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</si>
  <si>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</si>
  <si>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</si>
  <si>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</si>
  <si>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</si>
  <si>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</si>
  <si>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</si>
  <si>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</si>
  <si>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</si>
  <si>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</si>
  <si>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</si>
  <si>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</si>
  <si>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</si>
  <si>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</si>
  <si>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</si>
  <si>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</si>
  <si>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</si>
  <si>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</si>
  <si>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</si>
  <si>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</si>
  <si>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</si>
  <si>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</si>
  <si>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</si>
  <si>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</si>
  <si>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</si>
  <si>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</si>
  <si>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</si>
  <si>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</si>
  <si>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</si>
  <si>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</si>
  <si>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</si>
  <si>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</si>
  <si>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</si>
  <si>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</si>
  <si>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</si>
  <si>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</si>
  <si>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</si>
  <si>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</si>
  <si>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</si>
  <si>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</si>
  <si>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</si>
  <si>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</si>
  <si>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</si>
  <si>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</si>
  <si>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</si>
  <si>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</si>
  <si>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</si>
  <si>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</si>
  <si>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</si>
  <si>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</si>
  <si>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</si>
  <si>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</si>
  <si>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</si>
  <si>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</si>
  <si>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</si>
  <si>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</si>
  <si>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</si>
  <si>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</si>
  <si>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</si>
  <si>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</si>
  <si>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</si>
  <si>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</si>
  <si>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</si>
  <si>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</si>
  <si>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</si>
  <si>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</si>
  <si>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</si>
  <si>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</si>
  <si>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</si>
  <si>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</si>
  <si>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</si>
  <si>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</si>
  <si>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</si>
  <si>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</si>
  <si>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</si>
  <si>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</si>
  <si>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</si>
  <si>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</si>
  <si>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</si>
  <si>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</si>
  <si>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</si>
  <si>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</si>
  <si>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</si>
  <si>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</si>
  <si>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</si>
  <si>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</si>
  <si>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</si>
  <si>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</si>
  <si>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</si>
  <si>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</si>
  <si>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</si>
  <si>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</si>
  <si>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</si>
  <si>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</si>
  <si>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</si>
  <si>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</si>
  <si>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</si>
  <si>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</si>
  <si>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</si>
  <si>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</si>
  <si>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</si>
  <si>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</si>
  <si>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</si>
  <si>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</si>
  <si>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</si>
  <si>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</si>
  <si>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</si>
  <si>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</si>
  <si>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</si>
  <si>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</si>
  <si>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</si>
  <si>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</si>
  <si>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</si>
  <si>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</si>
  <si>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</si>
  <si>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</si>
  <si>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</si>
  <si>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</si>
  <si>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</si>
  <si>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</si>
  <si>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</si>
  <si>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</si>
  <si>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</si>
  <si>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</si>
  <si>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</si>
  <si>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</si>
  <si>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</si>
  <si>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</si>
  <si>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</si>
  <si>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</si>
  <si>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</si>
  <si>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</si>
  <si>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</si>
  <si>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</si>
  <si>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</si>
  <si>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</si>
  <si>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</si>
  <si>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</si>
  <si>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</si>
  <si>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</si>
  <si>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</si>
  <si>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</si>
  <si>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</si>
  <si>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</si>
  <si>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</si>
  <si>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</si>
  <si>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</si>
  <si>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</si>
  <si>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</si>
  <si>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</si>
  <si>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</si>
  <si>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</si>
  <si>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</si>
  <si>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</si>
  <si>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</si>
  <si>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</si>
  <si>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</si>
  <si>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</si>
  <si>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</si>
  <si>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</si>
  <si>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</si>
  <si>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</si>
  <si>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</si>
  <si>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</si>
  <si>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</si>
  <si>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</si>
  <si>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</si>
  <si>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</si>
  <si>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</si>
  <si>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</si>
  <si>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</si>
  <si>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</si>
  <si>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</si>
  <si>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</si>
  <si>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</si>
  <si>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</si>
  <si>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</si>
  <si>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</si>
  <si>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</si>
  <si>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</si>
  <si>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</si>
  <si>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</si>
  <si>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</si>
  <si>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</si>
  <si>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</si>
  <si>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</si>
  <si>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</si>
  <si>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</si>
  <si>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</si>
  <si>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</si>
  <si>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</si>
  <si>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</si>
  <si>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</si>
  <si>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</si>
  <si>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</si>
  <si>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</si>
  <si>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</si>
  <si>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</si>
  <si>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</si>
  <si>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</si>
  <si>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</si>
  <si>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</si>
  <si>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</si>
  <si>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</si>
  <si>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</si>
  <si>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</si>
  <si>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</si>
  <si>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</si>
  <si>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</si>
  <si>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</si>
  <si>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</si>
  <si>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</si>
  <si>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</si>
  <si>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</si>
  <si>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</si>
  <si>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</si>
  <si>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</si>
  <si>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</si>
  <si>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</si>
  <si>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</si>
  <si>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</si>
  <si>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</si>
  <si>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</si>
  <si>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</si>
  <si>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</si>
  <si>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</si>
  <si>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</si>
  <si>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</si>
  <si>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</si>
  <si>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</si>
  <si>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</si>
  <si>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</si>
  <si>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</si>
  <si>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</si>
  <si>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</si>
  <si>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</si>
  <si>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</si>
  <si>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</si>
  <si>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</si>
  <si>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</si>
  <si>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</si>
  <si>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</si>
  <si>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</si>
  <si>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</si>
  <si>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</si>
  <si>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</si>
  <si>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</si>
  <si>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</si>
  <si>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</si>
  <si>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</si>
  <si>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</si>
  <si>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</si>
  <si>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</si>
  <si>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</si>
  <si>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</si>
  <si>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</si>
  <si>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</si>
  <si>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</si>
  <si>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</si>
  <si>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</si>
  <si>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</si>
  <si>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</si>
  <si>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</si>
  <si>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</si>
  <si>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</si>
  <si>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</si>
  <si>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</si>
  <si>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</si>
  <si>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</si>
  <si>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</si>
  <si>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</si>
  <si>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</si>
  <si>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</si>
  <si>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</si>
  <si>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</si>
  <si>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</si>
  <si>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</si>
  <si>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</si>
  <si>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</si>
  <si>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</si>
  <si>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</si>
  <si>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</si>
  <si>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</si>
  <si>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</si>
  <si>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</si>
  <si>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</si>
  <si>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</si>
  <si>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</si>
  <si>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</si>
  <si>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</si>
  <si>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</si>
  <si>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</si>
  <si>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</si>
  <si>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</si>
  <si>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</si>
  <si>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</si>
  <si>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</si>
  <si>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</si>
  <si>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</si>
  <si>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</si>
  <si>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</si>
  <si>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</si>
  <si>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</si>
  <si>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</si>
  <si>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</si>
  <si>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</si>
  <si>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</si>
  <si>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</si>
  <si>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</si>
  <si>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</si>
  <si>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</si>
  <si>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</si>
  <si>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</si>
  <si>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</si>
  <si>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</si>
  <si>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</si>
  <si>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</si>
  <si>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</si>
  <si>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</si>
  <si>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</si>
  <si>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</si>
  <si>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</si>
  <si>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</si>
  <si>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</si>
  <si>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</si>
  <si>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</si>
  <si>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</si>
  <si>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</si>
  <si>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</si>
  <si>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</si>
  <si>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</si>
  <si>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</si>
  <si>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</si>
  <si>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</si>
  <si>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</si>
  <si>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</si>
  <si>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</si>
  <si>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</si>
  <si>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</si>
  <si>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</si>
  <si>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</si>
  <si>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</si>
  <si>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</si>
  <si>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</si>
  <si>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</si>
  <si>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</si>
  <si>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</si>
  <si>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</si>
  <si>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</si>
  <si>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</si>
  <si>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</si>
  <si>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</si>
  <si>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</si>
  <si>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</si>
  <si>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</si>
  <si>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</si>
  <si>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</si>
  <si>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</si>
  <si>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</si>
  <si>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</si>
  <si>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</si>
  <si>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</si>
  <si>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</si>
  <si>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</si>
  <si>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</si>
  <si>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</si>
  <si>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</si>
  <si>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</si>
  <si>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</si>
  <si>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</si>
  <si>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</si>
  <si>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</si>
  <si>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</si>
  <si>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</si>
  <si>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</si>
  <si>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</si>
  <si>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</si>
  <si>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</si>
  <si>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</si>
  <si>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</si>
  <si>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</si>
  <si>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</si>
  <si>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</si>
  <si>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</si>
  <si>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</si>
  <si>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</si>
  <si>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</si>
  <si>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</si>
  <si>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</si>
  <si>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</si>
  <si>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</si>
  <si>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</si>
  <si>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</si>
  <si>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</si>
  <si>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</si>
  <si>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</si>
  <si>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</si>
  <si>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</si>
  <si>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</si>
  <si>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</si>
  <si>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</si>
  <si>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</si>
  <si>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</si>
  <si>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</si>
  <si>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</si>
  <si>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</si>
  <si>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</si>
  <si>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</si>
  <si>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</si>
  <si>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</si>
  <si>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</si>
  <si>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</si>
  <si>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</si>
  <si>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</si>
  <si>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</si>
  <si>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</si>
  <si>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</si>
  <si>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</si>
  <si>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</si>
  <si>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</si>
  <si>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</si>
  <si>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</si>
  <si>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</si>
  <si>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</si>
  <si>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</si>
  <si>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</si>
  <si>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</si>
  <si>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</si>
  <si>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</si>
  <si>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</si>
  <si>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</si>
  <si>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</si>
  <si>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</si>
  <si>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</si>
  <si>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</si>
  <si>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</si>
  <si>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</si>
  <si>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</si>
  <si>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</si>
  <si>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</si>
  <si>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</si>
  <si>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</si>
  <si>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</si>
  <si>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</si>
  <si>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</si>
  <si>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</si>
  <si>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</si>
  <si>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</si>
  <si>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</si>
  <si>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</si>
  <si>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</si>
  <si>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</si>
  <si>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</si>
  <si>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</si>
  <si>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</si>
  <si>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</si>
  <si>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</si>
  <si>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</si>
  <si>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</si>
  <si>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</si>
  <si>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</si>
  <si>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</si>
  <si>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</si>
  <si>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</si>
  <si>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</si>
  <si>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</si>
  <si>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</si>
  <si>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</si>
  <si>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</si>
  <si>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</si>
  <si>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</si>
  <si>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</si>
  <si>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</si>
  <si>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</si>
  <si>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</si>
  <si>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</si>
  <si>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</si>
  <si>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</si>
  <si>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</si>
  <si>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</si>
  <si>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</si>
  <si>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</si>
  <si>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</si>
  <si>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</si>
  <si>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</si>
  <si>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</si>
  <si>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</si>
  <si>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</si>
  <si>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</si>
  <si>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</si>
  <si>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</si>
  <si>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</si>
  <si>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</si>
  <si>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</si>
  <si>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</si>
  <si>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</si>
  <si>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</si>
  <si>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</si>
  <si>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</si>
  <si>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</si>
  <si>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</si>
  <si>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</si>
  <si>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</si>
  <si>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</si>
  <si>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</si>
  <si>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</si>
  <si>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</si>
  <si>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</si>
  <si>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</si>
  <si>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</si>
  <si>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</si>
  <si>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</si>
  <si>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</si>
  <si>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</si>
  <si>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</si>
  <si>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</si>
  <si>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</si>
  <si>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</si>
  <si>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</si>
  <si>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</si>
  <si>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</si>
  <si>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</si>
  <si>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</si>
  <si>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</si>
  <si>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</si>
  <si>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</si>
  <si>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</si>
  <si>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</si>
  <si>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</si>
  <si>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</si>
  <si>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</si>
  <si>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</si>
  <si>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</si>
  <si>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</si>
  <si>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</si>
  <si>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</si>
  <si>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</si>
  <si>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</si>
  <si>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</si>
  <si>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</si>
  <si>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</si>
  <si>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</si>
  <si>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</si>
  <si>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</si>
  <si>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</si>
  <si>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</si>
  <si>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</si>
  <si>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</si>
  <si>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</si>
  <si>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</si>
  <si>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</si>
  <si>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</si>
  <si>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</si>
  <si>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</si>
  <si>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</si>
  <si>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</si>
  <si>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</si>
  <si>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</si>
  <si>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</si>
  <si>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</si>
  <si>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</si>
  <si>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</si>
  <si>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</si>
  <si>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</si>
  <si>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</si>
  <si>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</si>
  <si>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</si>
  <si>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</si>
  <si>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</si>
  <si>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</si>
  <si>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</si>
  <si>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</si>
  <si>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</si>
  <si>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</si>
  <si>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</si>
  <si>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</si>
  <si>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</si>
  <si>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</si>
  <si>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</si>
  <si>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</si>
  <si>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</si>
  <si>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</si>
  <si>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</si>
  <si>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</si>
  <si>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</si>
  <si>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</si>
  <si>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</si>
  <si>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</si>
  <si>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</si>
  <si>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</si>
  <si>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</si>
  <si>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</si>
  <si>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</si>
  <si>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</si>
  <si>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</si>
  <si>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</si>
  <si>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</si>
  <si>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</si>
  <si>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</si>
  <si>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</si>
  <si>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</si>
  <si>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</si>
  <si>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</si>
  <si>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</si>
  <si>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</si>
  <si>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</si>
  <si>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</si>
  <si>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</si>
  <si>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</si>
  <si>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</si>
  <si>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</si>
  <si>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</si>
  <si>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</si>
  <si>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</si>
  <si>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</si>
  <si>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</si>
  <si>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</si>
  <si>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</si>
  <si>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</si>
  <si>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</si>
  <si>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</si>
  <si>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</si>
  <si>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</si>
  <si>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</si>
  <si>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</si>
  <si>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</si>
  <si>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</si>
  <si>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</si>
  <si>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</si>
  <si>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</si>
  <si>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</si>
  <si>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</si>
  <si>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</si>
  <si>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</si>
  <si>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</si>
  <si>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</si>
  <si>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</si>
  <si>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</si>
  <si>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</si>
  <si>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</si>
  <si>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</si>
  <si>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</si>
  <si>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</si>
  <si>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</si>
  <si>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</si>
  <si>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</si>
  <si>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</si>
  <si>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</si>
  <si>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</si>
  <si>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</si>
  <si>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</si>
  <si>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</si>
  <si>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</si>
  <si>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</si>
  <si>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</si>
  <si>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</si>
  <si>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</si>
  <si>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</si>
  <si>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</si>
  <si>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</si>
  <si>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</si>
  <si>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</si>
  <si>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</si>
  <si>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</si>
  <si>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</si>
  <si>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</si>
  <si>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</si>
  <si>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</si>
  <si>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</si>
  <si>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</si>
  <si>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</si>
  <si>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</si>
  <si>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</si>
  <si>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</si>
  <si>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</si>
  <si>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</si>
  <si>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</si>
  <si>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</si>
  <si>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</si>
  <si>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</si>
  <si>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</si>
  <si>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</si>
  <si>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</si>
  <si>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</si>
  <si>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</si>
  <si>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</si>
  <si>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</si>
  <si>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</si>
  <si>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</si>
  <si>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</si>
  <si>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</si>
  <si>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</si>
  <si>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</si>
  <si>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</si>
  <si>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</si>
  <si>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</si>
  <si>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</si>
  <si>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</si>
  <si>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</si>
  <si>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</si>
  <si>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</si>
  <si>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</si>
  <si>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</si>
  <si>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</si>
  <si>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</si>
  <si>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</si>
  <si>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</si>
  <si>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</si>
  <si>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</si>
  <si>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</si>
  <si>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</si>
  <si>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</si>
  <si>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</si>
  <si>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</si>
  <si>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</si>
  <si>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</si>
  <si>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</si>
  <si>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</si>
  <si>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</si>
  <si>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</si>
  <si>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</si>
  <si>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</si>
  <si>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</si>
  <si>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</si>
  <si>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</si>
  <si>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</si>
  <si>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</si>
  <si>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</si>
  <si>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</si>
  <si>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</si>
  <si>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</si>
  <si>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</si>
  <si>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</si>
  <si>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</si>
  <si>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</si>
  <si>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</si>
  <si>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</si>
  <si>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</si>
  <si>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</si>
  <si>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</si>
  <si>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</si>
  <si>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</si>
  <si>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</si>
  <si>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</si>
  <si>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</si>
  <si>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</si>
  <si>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</si>
  <si>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</si>
  <si>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</si>
  <si>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</si>
  <si>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</si>
  <si>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</si>
  <si>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</si>
  <si>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</si>
  <si>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</si>
  <si>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</si>
  <si>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</si>
  <si>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</si>
  <si>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</si>
  <si>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</si>
  <si>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</si>
  <si>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</si>
  <si>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</si>
  <si>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</si>
  <si>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</si>
  <si>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</si>
  <si>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</si>
  <si>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</si>
  <si>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</si>
  <si>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</si>
  <si>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</si>
  <si>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</si>
  <si>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</si>
  <si>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</si>
  <si>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</si>
  <si>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</si>
  <si>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</si>
  <si>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</si>
  <si>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</si>
  <si>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</si>
  <si>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</si>
  <si>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</si>
  <si>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</si>
  <si>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</si>
  <si>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</si>
  <si>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</si>
  <si>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</si>
  <si>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</si>
  <si>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</si>
  <si>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</si>
  <si>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</si>
  <si>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</si>
  <si>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</si>
  <si>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</si>
  <si>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</si>
  <si>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</si>
  <si>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</si>
  <si>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</si>
  <si>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</si>
  <si>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</si>
  <si>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</si>
  <si>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</si>
  <si>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</si>
  <si>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</si>
  <si>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</si>
  <si>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</si>
  <si>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</si>
  <si>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</si>
  <si>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</si>
  <si>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</si>
  <si>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</si>
  <si>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</si>
  <si>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</si>
  <si>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</si>
  <si>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</si>
  <si>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</si>
  <si>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</si>
  <si>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</si>
  <si>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</si>
  <si>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</si>
  <si>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</si>
  <si>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</si>
  <si>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</si>
  <si>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</si>
  <si>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</si>
  <si>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</si>
  <si>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</si>
  <si>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</si>
  <si>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</si>
  <si>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</si>
  <si>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</si>
  <si>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</si>
  <si>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</si>
  <si>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</si>
  <si>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</si>
  <si>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</si>
  <si>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</si>
  <si>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</si>
  <si>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</si>
  <si>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</si>
  <si>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</si>
  <si>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</si>
  <si>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</si>
  <si>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</si>
  <si>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</si>
  <si>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</si>
  <si>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</si>
  <si>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</si>
  <si>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</si>
  <si>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</si>
  <si>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</si>
  <si>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</si>
  <si>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</si>
  <si>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</si>
  <si>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</si>
  <si>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</si>
  <si>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</si>
  <si>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</si>
  <si>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</si>
  <si>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</si>
  <si>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</si>
  <si>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</si>
  <si>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</si>
  <si>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</si>
  <si>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</si>
  <si>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</si>
  <si>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</si>
  <si>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</si>
  <si>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</si>
  <si>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</si>
  <si>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</si>
  <si>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</si>
  <si>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</si>
  <si>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</si>
  <si>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</si>
  <si>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</si>
  <si>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</si>
  <si>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</si>
  <si>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</si>
  <si>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</si>
  <si>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</si>
  <si>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</si>
  <si>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</si>
  <si>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</si>
  <si>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</si>
  <si>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</si>
  <si>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</si>
  <si>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</si>
  <si>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</si>
  <si>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</si>
  <si>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</si>
  <si>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</si>
  <si>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</si>
  <si>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</si>
  <si>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</si>
  <si>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</si>
  <si>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</si>
  <si>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</si>
  <si>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</si>
  <si>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</si>
  <si>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</si>
  <si>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</si>
  <si>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</si>
  <si>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</si>
  <si>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</si>
  <si>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</si>
  <si>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</si>
  <si>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</si>
  <si>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</si>
  <si>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</si>
  <si>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</si>
  <si>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</si>
  <si>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</si>
  <si>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</si>
  <si>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</si>
  <si>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</si>
  <si>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</si>
  <si>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</si>
  <si>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</si>
  <si>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</si>
  <si>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</si>
  <si>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</si>
  <si>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</si>
  <si>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</si>
  <si>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</si>
  <si>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</si>
  <si>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</si>
  <si>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</si>
  <si>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</si>
  <si>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</si>
  <si>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</si>
  <si>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</si>
  <si>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</si>
  <si>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</si>
  <si>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</si>
  <si>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</si>
  <si>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</si>
  <si>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</si>
  <si>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</si>
  <si>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</si>
  <si>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</si>
  <si>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</si>
  <si>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</si>
  <si>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</si>
  <si>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</si>
  <si>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</si>
  <si>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</si>
  <si>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</si>
  <si>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</si>
  <si>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</si>
  <si>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</si>
  <si>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</si>
  <si>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</si>
  <si>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</si>
  <si>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</si>
  <si>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</si>
  <si>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</si>
  <si>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</si>
  <si>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</si>
  <si>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</si>
  <si>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</si>
  <si>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</si>
  <si>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</si>
  <si>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</si>
  <si>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</si>
  <si>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</si>
  <si>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</si>
  <si>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</si>
  <si>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</si>
  <si>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</si>
  <si>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</si>
  <si>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</si>
  <si>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</si>
  <si>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</si>
  <si>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</si>
  <si>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</si>
  <si>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</si>
  <si>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</si>
  <si>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</si>
  <si>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</si>
  <si>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</si>
  <si>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</si>
  <si>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</si>
  <si>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</si>
  <si>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</si>
  <si>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</si>
  <si>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</si>
  <si>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</si>
  <si>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</si>
  <si>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</si>
  <si>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</si>
  <si>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</si>
  <si>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</si>
  <si>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</si>
  <si>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</si>
  <si>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</si>
  <si>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</si>
  <si>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</si>
  <si>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</si>
  <si>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</si>
  <si>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</si>
  <si>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</si>
  <si>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</si>
  <si>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</si>
  <si>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</si>
  <si>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</si>
  <si>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</si>
  <si>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</si>
  <si>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</si>
  <si>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</si>
  <si>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</si>
  <si>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</si>
  <si>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</si>
  <si>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</si>
  <si>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</si>
  <si>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</si>
  <si>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</si>
  <si>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</si>
  <si>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</si>
  <si>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</si>
  <si>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</si>
  <si>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</si>
  <si>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</si>
  <si>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</si>
  <si>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</si>
  <si>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</si>
  <si>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</si>
  <si>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</si>
  <si>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</si>
  <si>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</si>
  <si>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</si>
  <si>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</si>
  <si>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</si>
  <si>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</si>
  <si>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</si>
  <si>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</si>
  <si>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</si>
  <si>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</si>
  <si>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</si>
  <si>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</si>
  <si>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</si>
  <si>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</si>
  <si>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</si>
  <si>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</si>
  <si>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</si>
  <si>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</si>
  <si>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</si>
  <si>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</si>
  <si>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</si>
  <si>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</si>
  <si>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</si>
  <si>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</si>
  <si>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</si>
  <si>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</si>
  <si>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</si>
  <si>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</si>
  <si>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</si>
  <si>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</si>
  <si>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</si>
  <si>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</si>
  <si>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</si>
  <si>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</si>
  <si>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</si>
  <si>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</si>
  <si>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</si>
  <si>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</si>
  <si>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</si>
  <si>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</si>
  <si>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</si>
  <si>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</si>
  <si>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</si>
  <si>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</si>
  <si>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</si>
  <si>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</si>
  <si>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</si>
  <si>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</si>
  <si>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</si>
  <si>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</si>
  <si>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</si>
  <si>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</si>
  <si>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</si>
  <si>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</si>
  <si>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</si>
  <si>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</si>
  <si>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</si>
  <si>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</si>
  <si>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</si>
  <si>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</si>
  <si>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</si>
  <si>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</si>
  <si>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</si>
  <si>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</si>
  <si>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</si>
  <si>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</si>
  <si>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</si>
  <si>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</si>
  <si>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</si>
  <si>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</si>
  <si>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</si>
  <si>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</si>
  <si>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</si>
  <si>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</si>
  <si>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</si>
  <si>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</si>
  <si>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</si>
  <si>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</si>
  <si>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</si>
  <si>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</si>
  <si>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</si>
  <si>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</si>
  <si>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</si>
  <si>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</si>
  <si>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</si>
  <si>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</si>
  <si>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</si>
  <si>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</si>
  <si>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</si>
  <si>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</si>
  <si>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</si>
  <si>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</si>
  <si>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</si>
  <si>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</si>
  <si>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</si>
  <si>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</si>
  <si>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</si>
  <si>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</si>
  <si>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</si>
  <si>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</si>
  <si>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</si>
  <si>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</si>
  <si>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</si>
  <si>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</si>
  <si>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</si>
  <si>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</si>
  <si>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</si>
  <si>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</si>
  <si>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</si>
  <si>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</si>
  <si>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</si>
  <si>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</si>
  <si>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</si>
  <si>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</si>
  <si>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</si>
  <si>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</si>
  <si>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</si>
  <si>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</si>
  <si>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</si>
  <si>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</si>
  <si>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</si>
  <si>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</si>
  <si>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</si>
  <si>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</si>
  <si>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</si>
  <si>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</si>
  <si>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</si>
  <si>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</si>
  <si>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</si>
  <si>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</si>
  <si>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</si>
  <si>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</si>
  <si>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</si>
  <si>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</si>
  <si>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</si>
  <si>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</si>
  <si>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</si>
  <si>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</si>
  <si>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</si>
  <si>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</si>
  <si>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</si>
  <si>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</si>
  <si>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</si>
  <si>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</si>
  <si>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</si>
  <si>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</si>
  <si>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</si>
  <si>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</si>
  <si>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</si>
  <si>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</si>
  <si>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</si>
  <si>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</si>
  <si>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</si>
  <si>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</si>
  <si>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</si>
  <si>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</si>
  <si>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</si>
  <si>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</si>
  <si>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</si>
  <si>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</si>
  <si>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</si>
  <si>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</si>
  <si>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</si>
  <si>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</si>
  <si>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</si>
  <si>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</si>
  <si>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</si>
  <si>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</si>
  <si>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</si>
  <si>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</si>
  <si>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</si>
  <si>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</si>
  <si>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</si>
  <si>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</si>
  <si>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</si>
  <si>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</si>
  <si>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</si>
  <si>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</si>
  <si>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</si>
  <si>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</si>
  <si>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</si>
  <si>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</si>
  <si>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</si>
  <si>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</si>
  <si>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</si>
  <si>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</si>
  <si>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</si>
  <si>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</si>
  <si>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</si>
  <si>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</si>
  <si>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</si>
  <si>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</si>
  <si>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</si>
  <si>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</si>
  <si>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</si>
  <si>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</si>
  <si>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</si>
  <si>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</si>
  <si>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</si>
  <si>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</si>
  <si>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</si>
  <si>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</si>
  <si>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</si>
  <si>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</si>
  <si>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</si>
  <si>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</si>
  <si>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</si>
  <si>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</si>
  <si>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</si>
  <si>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</si>
  <si>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</si>
  <si>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</si>
  <si>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</si>
  <si>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</si>
  <si>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</si>
  <si>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</si>
  <si>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</si>
  <si>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</si>
  <si>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</si>
  <si>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</si>
  <si>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</si>
  <si>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</si>
  <si>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</si>
  <si>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</si>
  <si>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</si>
  <si>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</si>
  <si>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</si>
  <si>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</si>
  <si>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</si>
  <si>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</si>
  <si>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</si>
  <si>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</si>
  <si>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</si>
  <si>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</si>
  <si>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</si>
  <si>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</si>
  <si>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</si>
  <si>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</si>
  <si>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</si>
  <si>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</si>
  <si>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</si>
  <si>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</si>
  <si>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</si>
  <si>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</si>
  <si>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</si>
  <si>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</si>
  <si>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</si>
  <si>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</si>
  <si>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</si>
  <si>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</si>
  <si>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</si>
  <si>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</si>
  <si>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</si>
  <si>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</si>
  <si>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</si>
  <si>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</si>
  <si>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</si>
  <si>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</si>
  <si>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</si>
  <si>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</si>
  <si>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</si>
  <si>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</si>
  <si>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</si>
  <si>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</si>
  <si>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</si>
  <si>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</si>
  <si>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</si>
  <si>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</si>
  <si>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</si>
  <si>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</si>
  <si>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</si>
  <si>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</si>
  <si>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</si>
  <si>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</si>
  <si>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</si>
  <si>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</si>
  <si>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</si>
  <si>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</si>
  <si>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</si>
  <si>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</si>
  <si>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</si>
  <si>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</si>
  <si>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</si>
  <si>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</si>
  <si>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</si>
  <si>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</si>
  <si>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</si>
  <si>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</si>
  <si>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</si>
  <si>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</si>
  <si>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</si>
  <si>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</si>
  <si>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</si>
  <si>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</si>
  <si>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</si>
  <si>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</si>
  <si>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</si>
  <si>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</si>
  <si>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</si>
  <si>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</si>
  <si>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</si>
  <si>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</si>
  <si>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</si>
  <si>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</si>
  <si>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</si>
  <si>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</si>
  <si>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</si>
  <si>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</si>
  <si>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</si>
  <si>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</si>
  <si>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</si>
  <si>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</si>
  <si>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</si>
  <si>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</si>
  <si>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</si>
  <si>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</si>
  <si>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</si>
  <si>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</si>
  <si>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</si>
  <si>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</si>
  <si>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</si>
  <si>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</si>
  <si>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</si>
  <si>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</si>
  <si>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</si>
  <si>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</si>
  <si>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</si>
  <si>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</si>
  <si>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</si>
  <si>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</si>
  <si>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</si>
  <si>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</si>
  <si>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</si>
  <si>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</si>
  <si>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</si>
  <si>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</si>
  <si>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</si>
  <si>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</si>
  <si>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</si>
  <si>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</si>
  <si>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</si>
  <si>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</si>
  <si>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</si>
  <si>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</si>
  <si>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</si>
  <si>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</si>
  <si>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</si>
  <si>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</si>
  <si>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</si>
  <si>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</si>
  <si>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</si>
  <si>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</si>
  <si>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</si>
  <si>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</si>
  <si>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</si>
  <si>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</si>
  <si>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</si>
  <si>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</si>
  <si>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</si>
  <si>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</si>
  <si>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</si>
  <si>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</si>
  <si>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</si>
  <si>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</si>
  <si>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</si>
  <si>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</si>
  <si>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</si>
  <si>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</si>
  <si>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</si>
  <si>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</si>
  <si>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</si>
  <si>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</si>
  <si>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</si>
  <si>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</si>
  <si>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</si>
  <si>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</si>
  <si>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</si>
  <si>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</si>
  <si>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</si>
  <si>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</si>
  <si>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</si>
  <si>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</si>
  <si>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</si>
  <si>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</si>
  <si>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</si>
  <si>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</si>
  <si>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</si>
  <si>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</si>
  <si>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</si>
  <si>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</si>
  <si>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</si>
  <si>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</si>
  <si>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</si>
  <si>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</si>
  <si>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</si>
  <si>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</si>
  <si>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</si>
  <si>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</si>
  <si>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</si>
  <si>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</si>
  <si>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</si>
  <si>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</si>
  <si>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</si>
  <si>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</si>
  <si>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</si>
  <si>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</si>
  <si>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</si>
  <si>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</si>
  <si>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</si>
  <si>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</si>
  <si>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</si>
  <si>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</si>
  <si>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</si>
  <si>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</si>
  <si>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</si>
  <si>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</si>
  <si>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</si>
  <si>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</si>
  <si>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</si>
  <si>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</si>
  <si>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</si>
  <si>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</si>
  <si>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</si>
  <si>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</si>
  <si>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</si>
  <si>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</si>
  <si>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</si>
  <si>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</si>
  <si>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</si>
  <si>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</si>
  <si>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</si>
  <si>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</si>
  <si>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</si>
  <si>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</si>
  <si>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</si>
  <si>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</si>
  <si>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</si>
  <si>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</si>
  <si>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</si>
  <si>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</si>
  <si>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</si>
  <si>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</si>
  <si>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</si>
  <si>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</si>
  <si>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</si>
  <si>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</si>
  <si>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</si>
  <si>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</si>
  <si>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</si>
  <si>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</si>
  <si>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</si>
  <si>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</si>
  <si>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</si>
  <si>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</si>
  <si>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</si>
  <si>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</si>
  <si>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</si>
  <si>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</si>
  <si>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</si>
  <si>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</si>
  <si>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</si>
  <si>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</si>
  <si>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</si>
  <si>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</si>
  <si>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</si>
  <si>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</si>
  <si>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</si>
  <si>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</si>
  <si>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</si>
  <si>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</si>
  <si>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</si>
  <si>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</si>
  <si>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</si>
  <si>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</si>
  <si>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</si>
  <si>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</si>
  <si>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</si>
  <si>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</si>
  <si>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</si>
  <si>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</si>
  <si>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</si>
  <si>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</si>
  <si>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</si>
  <si>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</si>
  <si>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</si>
  <si>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</si>
  <si>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</si>
  <si>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</si>
  <si>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</si>
  <si>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</si>
  <si>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</si>
  <si>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</si>
  <si>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</si>
  <si>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</si>
  <si>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</si>
  <si>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</si>
  <si>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</si>
  <si>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</si>
  <si>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</si>
  <si>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</si>
  <si>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</si>
  <si>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</si>
  <si>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</si>
  <si>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</si>
  <si>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</si>
  <si>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</si>
  <si>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</si>
  <si>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</si>
  <si>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</si>
  <si>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</si>
  <si>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</si>
  <si>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</si>
  <si>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</si>
  <si>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</si>
  <si>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</si>
  <si>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</si>
  <si>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</si>
  <si>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</si>
  <si>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</si>
  <si>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</si>
  <si>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</si>
  <si>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</si>
  <si>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</si>
  <si>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</si>
  <si>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</si>
  <si>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</si>
  <si>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</si>
  <si>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</si>
  <si>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</si>
  <si>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</si>
  <si>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</si>
  <si>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</si>
  <si>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</si>
  <si>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</si>
  <si>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</si>
  <si>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</si>
  <si>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</si>
  <si>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</si>
  <si>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</si>
  <si>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</si>
  <si>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</si>
  <si>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</si>
  <si>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</si>
  <si>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</si>
  <si>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</si>
  <si>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</si>
  <si>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</si>
  <si>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</si>
  <si>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</si>
  <si>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</si>
  <si>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</si>
  <si>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</si>
  <si>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</si>
  <si>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</si>
  <si>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</si>
  <si>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</si>
  <si>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</si>
  <si>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</si>
  <si>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</si>
  <si>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</si>
  <si>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</si>
  <si>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</si>
  <si>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</si>
  <si>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</si>
  <si>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</si>
  <si>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</si>
  <si>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</si>
  <si>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</si>
  <si>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</si>
  <si>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</si>
  <si>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</si>
  <si>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</si>
  <si>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</si>
  <si>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</si>
  <si>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</si>
  <si>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</si>
  <si>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</si>
  <si>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</si>
  <si>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</si>
  <si>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</si>
  <si>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</si>
  <si>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</si>
  <si>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</si>
  <si>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</si>
  <si>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</si>
  <si>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</si>
  <si>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</si>
  <si>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</si>
  <si>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</si>
  <si>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</si>
  <si>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</si>
  <si>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</si>
  <si>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</si>
  <si>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</si>
  <si>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</si>
  <si>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</si>
  <si>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</si>
  <si>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</si>
  <si>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</si>
  <si>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</si>
  <si>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</si>
  <si>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</si>
  <si>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</si>
  <si>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</si>
  <si>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</si>
  <si>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</si>
  <si>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</si>
  <si>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</si>
  <si>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</si>
  <si>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</si>
  <si>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</si>
  <si>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</si>
  <si>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</si>
  <si>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</si>
  <si>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</si>
  <si>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</si>
  <si>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</si>
  <si>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</si>
  <si>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</si>
  <si>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</si>
  <si>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</si>
  <si>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</si>
  <si>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</si>
  <si>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</si>
  <si>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</si>
  <si>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</si>
  <si>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</si>
  <si>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</si>
  <si>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</si>
  <si>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</si>
  <si>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</si>
  <si>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</si>
  <si>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</si>
  <si>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</si>
  <si>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</si>
  <si>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</si>
  <si>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</si>
  <si>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</si>
  <si>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</si>
  <si>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</si>
  <si>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</si>
  <si>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</si>
  <si>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</si>
  <si>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</si>
  <si>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</si>
  <si>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</si>
  <si>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</si>
  <si>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</si>
  <si>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</si>
  <si>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</si>
  <si>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</si>
  <si>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</si>
  <si>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</si>
  <si>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</si>
  <si>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</si>
  <si>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</si>
  <si>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</si>
  <si>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</si>
  <si>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</si>
  <si>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</si>
  <si>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</si>
  <si>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</si>
  <si>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</si>
  <si>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</si>
  <si>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</si>
  <si>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</si>
  <si>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</si>
  <si>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</si>
  <si>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</si>
  <si>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</si>
  <si>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</si>
  <si>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</si>
  <si>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</si>
  <si>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</si>
  <si>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</si>
  <si>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</si>
  <si>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</si>
  <si>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</si>
  <si>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</si>
  <si>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</si>
  <si>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</si>
  <si>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</si>
  <si>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</si>
  <si>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</si>
  <si>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</si>
  <si>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</si>
  <si>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</si>
  <si>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</si>
  <si>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</si>
  <si>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</si>
  <si>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</si>
  <si>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</si>
  <si>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</si>
  <si>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</si>
  <si>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</si>
  <si>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</si>
  <si>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</si>
  <si>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</si>
  <si>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</si>
  <si>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</si>
  <si>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</si>
  <si>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</si>
  <si>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</si>
  <si>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</si>
  <si>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</si>
  <si>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</si>
  <si>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</si>
  <si>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</si>
  <si>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</si>
  <si>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</si>
  <si>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</si>
  <si>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</si>
  <si>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</si>
  <si>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</si>
  <si>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</si>
  <si>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</si>
  <si>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</si>
  <si>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</si>
  <si>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</si>
  <si>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</si>
  <si>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</si>
  <si>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</si>
  <si>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</si>
  <si>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</si>
  <si>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</si>
  <si>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</si>
  <si>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</si>
  <si>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</si>
  <si>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</si>
  <si>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</si>
  <si>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</si>
  <si>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</si>
  <si>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</si>
  <si>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</si>
  <si>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</si>
  <si>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</si>
  <si>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</si>
  <si>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</si>
  <si>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</si>
  <si>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</si>
  <si>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</si>
  <si>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</si>
  <si>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</si>
  <si>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</si>
  <si>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</si>
  <si>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</si>
  <si>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</si>
  <si>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</si>
  <si>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</si>
  <si>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</si>
  <si>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</si>
  <si>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</si>
  <si>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</si>
  <si>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</si>
  <si>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</si>
  <si>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</si>
  <si>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</si>
  <si>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</si>
  <si>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</si>
  <si>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</si>
  <si>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</si>
  <si>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</si>
  <si>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</si>
  <si>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</si>
  <si>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</si>
  <si>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</si>
  <si>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</si>
  <si>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</si>
  <si>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</si>
  <si>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</si>
  <si>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</si>
  <si>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</si>
  <si>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</si>
  <si>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</si>
  <si>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</si>
  <si>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</si>
  <si>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</si>
  <si>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</si>
  <si>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</si>
  <si>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</si>
  <si>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</si>
  <si>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</si>
  <si>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</si>
  <si>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</si>
  <si>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</si>
  <si>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</si>
  <si>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</si>
  <si>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</si>
  <si>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</si>
  <si>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</si>
  <si>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</si>
  <si>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</si>
  <si>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</si>
  <si>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</si>
  <si>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</si>
  <si>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</si>
  <si>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</si>
  <si>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</si>
  <si>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</si>
  <si>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</si>
  <si>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</si>
  <si>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</si>
  <si>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</si>
  <si>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</si>
  <si>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</si>
  <si>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</si>
  <si>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</si>
  <si>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</si>
  <si>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</si>
  <si>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</si>
  <si>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</si>
  <si>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</si>
  <si>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</si>
  <si>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</si>
  <si>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</si>
  <si>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</si>
  <si>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</si>
  <si>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</si>
  <si>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</si>
  <si>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</si>
  <si>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</si>
  <si>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</si>
  <si>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</si>
  <si>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</si>
  <si>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</si>
  <si>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</si>
  <si>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</si>
  <si>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</si>
  <si>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</si>
  <si>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</si>
  <si>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</si>
  <si>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</si>
  <si>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</si>
  <si>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</si>
  <si>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</si>
  <si>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</si>
  <si>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</si>
  <si>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</si>
  <si>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</si>
  <si>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</si>
  <si>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</si>
  <si>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</si>
  <si>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</si>
  <si>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</si>
  <si>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</si>
  <si>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</si>
  <si>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</si>
  <si>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</si>
  <si>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</si>
  <si>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</si>
  <si>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</si>
  <si>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</si>
  <si>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</si>
  <si>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</si>
  <si>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</si>
  <si>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</si>
  <si>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</si>
  <si>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</si>
  <si>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</si>
  <si>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</si>
  <si>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</si>
  <si>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</si>
  <si>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</si>
  <si>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</si>
  <si>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</si>
  <si>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</si>
  <si>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</si>
  <si>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</si>
  <si>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</si>
  <si>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</si>
  <si>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</si>
  <si>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</si>
  <si>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</si>
  <si>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</si>
  <si>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</si>
  <si>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</si>
  <si>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</si>
  <si>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</si>
  <si>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</si>
  <si>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</si>
  <si>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</si>
  <si>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</si>
  <si>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</si>
  <si>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</si>
  <si>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</si>
  <si>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</si>
  <si>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</si>
  <si>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</si>
  <si>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</si>
  <si>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</si>
  <si>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</si>
  <si>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</si>
  <si>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</si>
  <si>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</si>
  <si>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</si>
  <si>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</si>
  <si>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</si>
  <si>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</si>
  <si>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</si>
  <si>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</si>
  <si>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</si>
  <si>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</si>
  <si>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</si>
  <si>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</si>
  <si>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</si>
  <si>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</si>
  <si>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</si>
  <si>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</si>
  <si>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</si>
  <si>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</si>
  <si>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</si>
  <si>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</si>
  <si>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</si>
  <si>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</si>
  <si>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</si>
  <si>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</si>
  <si>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</si>
  <si>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</si>
  <si>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</si>
  <si>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</si>
  <si>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</si>
  <si>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</si>
  <si>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</si>
  <si>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</si>
  <si>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</si>
  <si>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</si>
  <si>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</si>
  <si>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</si>
  <si>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</si>
  <si>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</si>
  <si>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</si>
  <si>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</si>
  <si>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</si>
  <si>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</si>
  <si>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</si>
  <si>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</si>
  <si>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</si>
  <si>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</si>
  <si>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</si>
  <si>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</si>
  <si>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</si>
  <si>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</si>
  <si>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</si>
  <si>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</si>
  <si>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</si>
  <si>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</si>
  <si>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</si>
  <si>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</si>
  <si>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</si>
  <si>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</si>
  <si>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</si>
  <si>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</si>
  <si>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</si>
  <si>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</si>
  <si>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</si>
  <si>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</si>
  <si>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</si>
  <si>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</si>
  <si>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</si>
  <si>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</si>
  <si>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</si>
  <si>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</si>
  <si>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</si>
  <si>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</si>
  <si>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</si>
  <si>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</si>
  <si>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</si>
  <si>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</si>
  <si>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</si>
  <si>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</si>
  <si>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</si>
  <si>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</si>
  <si>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</si>
  <si>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</si>
  <si>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</si>
  <si>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</si>
  <si>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</si>
  <si>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</si>
  <si>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</si>
  <si>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</si>
  <si>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</si>
  <si>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</si>
  <si>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</si>
  <si>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</si>
  <si>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</si>
  <si>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</si>
  <si>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</si>
  <si>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</si>
  <si>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</si>
  <si>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</si>
  <si>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</si>
  <si>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</si>
  <si>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</si>
  <si>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</si>
  <si>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</si>
  <si>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</si>
  <si>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</si>
  <si>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</si>
  <si>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</si>
  <si>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</si>
  <si>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</si>
  <si>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</si>
  <si>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</si>
  <si>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</si>
  <si>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</si>
  <si>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</si>
  <si>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</si>
  <si>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</si>
  <si>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</si>
  <si>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</si>
  <si>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</si>
  <si>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</si>
  <si>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</si>
  <si>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</si>
  <si>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</si>
  <si>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</si>
  <si>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</si>
  <si>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</si>
  <si>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</si>
  <si>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</si>
  <si>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</si>
  <si>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</si>
  <si>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</si>
  <si>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</si>
  <si>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</si>
  <si>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</si>
  <si>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</si>
  <si>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</si>
  <si>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</si>
  <si>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</si>
  <si>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</si>
  <si>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</si>
  <si>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</si>
  <si>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</si>
  <si>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</si>
  <si>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</si>
  <si>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</si>
  <si>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</si>
  <si>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</si>
  <si>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</si>
  <si>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</si>
  <si>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</si>
  <si>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</si>
  <si>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</si>
  <si>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</si>
  <si>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</si>
  <si>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</si>
  <si>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</si>
  <si>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</si>
  <si>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</si>
  <si>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</si>
  <si>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</si>
  <si>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</si>
  <si>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</si>
  <si>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</si>
  <si>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</si>
  <si>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</si>
  <si>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</si>
  <si>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</si>
  <si>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</si>
  <si>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</si>
  <si>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</si>
  <si>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</si>
  <si>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</si>
  <si>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</si>
  <si>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</si>
  <si>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</si>
  <si>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</si>
  <si>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</si>
  <si>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</si>
  <si>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</si>
  <si>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</si>
  <si>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</si>
  <si>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</si>
  <si>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</si>
  <si>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</si>
  <si>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</si>
  <si>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</si>
  <si>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</si>
  <si>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</si>
  <si>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</si>
  <si>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</si>
  <si>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</si>
  <si>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</si>
  <si>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</si>
  <si>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</si>
  <si>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</si>
  <si>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</si>
  <si>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</si>
  <si>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</si>
  <si>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</si>
  <si>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</si>
  <si>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</si>
  <si>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</si>
  <si>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</si>
  <si>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</si>
  <si>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</si>
  <si>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</si>
  <si>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</si>
  <si>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</si>
  <si>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</si>
  <si>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</si>
  <si>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</si>
  <si>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</si>
  <si>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</si>
  <si>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</si>
  <si>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</si>
  <si>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</si>
  <si>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</si>
  <si>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</si>
  <si>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</si>
  <si>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</si>
  <si>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</si>
  <si>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</si>
  <si>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</si>
  <si>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</si>
  <si>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</si>
  <si>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</si>
  <si>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</si>
  <si>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</si>
  <si>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</si>
  <si>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</si>
  <si>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</si>
  <si>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</si>
  <si>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</si>
  <si>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</si>
  <si>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</si>
  <si>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</si>
  <si>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</si>
  <si>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</si>
  <si>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</si>
  <si>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</si>
  <si>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</si>
  <si>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</si>
  <si>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</si>
  <si>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</si>
  <si>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</si>
  <si>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</si>
  <si>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</si>
  <si>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</si>
  <si>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</si>
  <si>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</si>
  <si>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</si>
  <si>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</si>
  <si>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</si>
  <si>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</si>
  <si>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</si>
  <si>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</si>
  <si>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</si>
  <si>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</si>
  <si>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</si>
  <si>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</si>
  <si>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</si>
  <si>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</si>
  <si>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</si>
  <si>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</si>
  <si>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</si>
  <si>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</si>
  <si>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</si>
  <si>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</si>
  <si>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</si>
  <si>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</si>
  <si>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</si>
  <si>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</si>
  <si>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</si>
  <si>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</si>
  <si>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</si>
  <si>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</si>
  <si>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</si>
  <si>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</si>
  <si>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</si>
  <si>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</si>
  <si>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</si>
  <si>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</si>
  <si>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</si>
  <si>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</si>
  <si>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</si>
  <si>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</si>
  <si>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</si>
  <si>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</si>
  <si>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</si>
  <si>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</si>
  <si>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</si>
  <si>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</si>
  <si>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</si>
  <si>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</si>
  <si>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</si>
  <si>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</si>
  <si>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</si>
  <si>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</si>
  <si>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</si>
  <si>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</si>
  <si>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</si>
  <si>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</si>
  <si>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</si>
  <si>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</si>
  <si>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</si>
  <si>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</si>
  <si>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</si>
  <si>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</si>
  <si>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</si>
  <si>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</si>
  <si>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</si>
  <si>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</si>
  <si>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</si>
  <si>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</si>
  <si>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</si>
  <si>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</si>
  <si>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</si>
  <si>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</si>
  <si>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</si>
  <si>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</si>
  <si>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</si>
  <si>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</si>
  <si>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</si>
  <si>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</si>
  <si>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</si>
  <si>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</si>
  <si>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</si>
  <si>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</si>
  <si>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</si>
  <si>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</si>
  <si>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</si>
  <si>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</si>
  <si>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</si>
  <si>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</si>
  <si>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</si>
  <si>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</si>
  <si>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</si>
  <si>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</si>
  <si>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</si>
  <si>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</si>
  <si>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</si>
  <si>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</si>
  <si>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</si>
  <si>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</si>
  <si>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</si>
  <si>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</si>
  <si>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</si>
  <si>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</si>
  <si>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</si>
  <si>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</si>
  <si>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</si>
  <si>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</si>
  <si>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</si>
  <si>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</si>
  <si>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</si>
  <si>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</si>
  <si>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</si>
  <si>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</si>
  <si>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</si>
  <si>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</si>
  <si>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</si>
  <si>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</si>
  <si>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</si>
  <si>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</si>
  <si>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</si>
  <si>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</si>
  <si>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</si>
  <si>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</si>
  <si>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</si>
  <si>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</si>
  <si>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</si>
  <si>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</si>
  <si>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</si>
  <si>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</si>
  <si>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</si>
  <si>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</si>
  <si>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</si>
  <si>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</si>
  <si>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</si>
  <si>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</si>
  <si>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</si>
  <si>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</si>
  <si>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</si>
  <si>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</si>
  <si>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</si>
  <si>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</si>
  <si>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</si>
  <si>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</si>
  <si>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</si>
  <si>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</si>
  <si>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</si>
  <si>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</si>
  <si>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</si>
  <si>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</si>
  <si>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</si>
  <si>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</si>
  <si>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</si>
  <si>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</si>
  <si>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</si>
  <si>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</si>
  <si>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</si>
  <si>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</si>
  <si>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</si>
  <si>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</si>
  <si>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</si>
  <si>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</si>
  <si>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</si>
  <si>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</si>
  <si>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</si>
  <si>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</si>
  <si>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</si>
  <si>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</si>
  <si>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</si>
  <si>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</si>
  <si>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</si>
  <si>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</si>
  <si>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</si>
  <si>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</si>
  <si>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</si>
  <si>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</si>
  <si>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</si>
  <si>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</si>
  <si>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</si>
  <si>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</si>
  <si>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</si>
  <si>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</si>
  <si>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</si>
  <si>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</si>
  <si>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</si>
  <si>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</si>
  <si>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</si>
  <si>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</si>
  <si>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</si>
  <si>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</si>
  <si>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</si>
  <si>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</si>
  <si>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</si>
  <si>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</si>
  <si>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</si>
  <si>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</si>
  <si>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</si>
  <si>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</si>
  <si>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</si>
  <si>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</si>
  <si>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</si>
  <si>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</si>
  <si>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</si>
  <si>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</si>
  <si>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</si>
  <si>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</si>
  <si>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</si>
  <si>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</si>
  <si>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</si>
  <si>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</si>
  <si>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</si>
  <si>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</si>
  <si>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</si>
  <si>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</si>
  <si>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</si>
  <si>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</si>
  <si>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</si>
  <si>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</si>
  <si>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</si>
  <si>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</si>
  <si>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</si>
  <si>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</si>
  <si>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</si>
  <si>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</si>
  <si>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</si>
  <si>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</si>
  <si>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</si>
  <si>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</si>
  <si>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</si>
  <si>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</si>
  <si>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</si>
  <si>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</si>
  <si>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</si>
  <si>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</si>
  <si>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</si>
  <si>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</si>
  <si>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</si>
  <si>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</si>
  <si>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</si>
  <si>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</si>
  <si>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</si>
  <si>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</si>
  <si>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</si>
  <si>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</si>
  <si>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</si>
  <si>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</si>
  <si>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</si>
  <si>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</si>
  <si>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</si>
  <si>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</si>
  <si>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</si>
  <si>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</si>
  <si>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</si>
  <si>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</si>
  <si>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</si>
  <si>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</si>
  <si>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</si>
  <si>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</si>
  <si>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</si>
  <si>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</si>
  <si>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</si>
  <si>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</si>
  <si>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</si>
  <si>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</si>
  <si>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</si>
  <si>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</si>
  <si>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</si>
  <si>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</si>
  <si>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</si>
  <si>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</si>
  <si>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</si>
  <si>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</si>
  <si>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</si>
  <si>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</si>
  <si>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</si>
  <si>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</si>
  <si>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</si>
  <si>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</si>
  <si>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</si>
  <si>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</si>
  <si>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</si>
  <si>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</si>
  <si>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</si>
  <si>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</si>
  <si>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</si>
  <si>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</si>
  <si>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</si>
  <si>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</si>
  <si>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</si>
  <si>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</si>
  <si>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</si>
  <si>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</si>
  <si>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</si>
  <si>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</si>
  <si>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</si>
  <si>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</si>
  <si>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</si>
  <si>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</si>
  <si>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</si>
  <si>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</si>
  <si>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</si>
  <si>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</si>
  <si>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</si>
  <si>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</si>
  <si>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</si>
  <si>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</si>
  <si>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</si>
  <si>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</si>
  <si>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</si>
  <si>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</si>
  <si>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</si>
  <si>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</si>
  <si>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</si>
  <si>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</si>
  <si>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</si>
  <si>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</si>
  <si>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</si>
  <si>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</si>
  <si>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</si>
  <si>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</si>
  <si>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</si>
  <si>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</si>
  <si>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</si>
  <si>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</si>
  <si>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</si>
  <si>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</si>
  <si>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</si>
  <si>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</si>
  <si>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</si>
  <si>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</si>
  <si>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</si>
  <si>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</si>
  <si>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</si>
  <si>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</si>
  <si>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</si>
  <si>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</si>
  <si>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</si>
  <si>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</si>
  <si>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</si>
  <si>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</si>
  <si>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</si>
  <si>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</si>
  <si>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</si>
  <si>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</si>
  <si>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</si>
  <si>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</si>
  <si>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</si>
  <si>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</si>
  <si>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</si>
  <si>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</si>
  <si>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</si>
  <si>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</si>
  <si>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</si>
  <si>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</si>
  <si>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</si>
  <si>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</si>
  <si>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</si>
  <si>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</si>
  <si>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</si>
  <si>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</si>
  <si>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</si>
  <si>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</si>
  <si>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</si>
  <si>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</si>
  <si>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</si>
  <si>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</si>
  <si>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</si>
  <si>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</si>
  <si>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</si>
  <si>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</si>
  <si>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</si>
  <si>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</si>
  <si>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</si>
  <si>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</si>
  <si>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</si>
  <si>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</si>
  <si>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</si>
  <si>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</si>
  <si>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</si>
  <si>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</si>
  <si>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</si>
  <si>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</si>
  <si>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</si>
  <si>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</si>
  <si>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</si>
  <si>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</si>
  <si>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</si>
  <si>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</si>
  <si>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</si>
  <si>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</si>
  <si>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</si>
  <si>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</si>
  <si>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</si>
  <si>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</si>
  <si>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</si>
  <si>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</si>
  <si>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</si>
  <si>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</si>
  <si>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</si>
  <si>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</si>
  <si>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</si>
  <si>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</si>
  <si>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</si>
  <si>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</si>
  <si>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</si>
  <si>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</si>
  <si>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</si>
  <si>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</si>
  <si>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</si>
  <si>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</si>
  <si>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</si>
  <si>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</si>
  <si>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</si>
  <si>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</si>
  <si>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</si>
  <si>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</si>
  <si>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</si>
  <si>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</si>
  <si>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</si>
  <si>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</si>
  <si>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</si>
  <si>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</si>
  <si>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</si>
  <si>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</si>
  <si>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</si>
  <si>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</si>
  <si>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</si>
  <si>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</si>
  <si>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</si>
  <si>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</si>
  <si>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</si>
  <si>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</si>
  <si>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</si>
  <si>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</si>
  <si>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</si>
  <si>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</si>
  <si>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</si>
  <si>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</si>
  <si>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</si>
  <si>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</si>
  <si>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</si>
  <si>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</si>
  <si>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</si>
  <si>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</si>
  <si>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</si>
  <si>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</si>
  <si>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</si>
  <si>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</si>
  <si>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</si>
  <si>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</si>
  <si>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</si>
  <si>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</si>
  <si>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</si>
  <si>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</si>
  <si>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</si>
  <si>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</si>
  <si>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</si>
  <si>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</si>
  <si>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</si>
  <si>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</si>
  <si>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</si>
  <si>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</si>
  <si>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</si>
  <si>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</si>
  <si>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</si>
  <si>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</si>
  <si>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</si>
  <si>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</si>
  <si>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</si>
  <si>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</si>
  <si>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</si>
  <si>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</si>
  <si>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</si>
  <si>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</si>
  <si>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</si>
  <si>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</si>
  <si>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</si>
  <si>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</si>
  <si>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</si>
  <si>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</si>
  <si>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</si>
  <si>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</si>
  <si>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</si>
  <si>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</si>
  <si>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</si>
  <si>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</si>
  <si>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</si>
  <si>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</si>
  <si>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</si>
  <si>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</si>
  <si>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</si>
  <si>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</si>
  <si>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</si>
  <si>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</si>
  <si>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</si>
  <si>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</si>
  <si>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</si>
  <si>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</si>
  <si>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</si>
  <si>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</si>
  <si>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</si>
  <si>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</si>
  <si>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</si>
  <si>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</si>
  <si>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</si>
  <si>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</si>
  <si>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</si>
  <si>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</si>
  <si>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</si>
  <si>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</si>
  <si>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</si>
  <si>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</si>
  <si>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</si>
  <si>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</si>
  <si>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</si>
  <si>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</si>
  <si>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</si>
  <si>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</si>
  <si>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</si>
  <si>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</si>
  <si>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</si>
  <si>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</si>
  <si>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</si>
  <si>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</si>
  <si>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</si>
  <si>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</si>
  <si>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</si>
  <si>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</si>
  <si>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</si>
  <si>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</si>
  <si>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</si>
  <si>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</si>
  <si>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</si>
  <si>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</si>
  <si>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</si>
  <si>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</si>
  <si>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</si>
  <si>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</si>
  <si>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</si>
  <si>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</si>
  <si>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</si>
  <si>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</si>
  <si>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</si>
  <si>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</si>
  <si>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</si>
  <si>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</si>
  <si>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</si>
  <si>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</si>
  <si>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</si>
  <si>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</si>
  <si>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</si>
  <si>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</si>
  <si>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</si>
  <si>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</si>
  <si>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</si>
  <si>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</si>
  <si>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</si>
  <si>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</si>
  <si>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</si>
  <si>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</si>
  <si>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</si>
  <si>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</si>
  <si>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</si>
  <si>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</si>
  <si>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</si>
  <si>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</si>
  <si>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</si>
  <si>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</si>
  <si>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</si>
  <si>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</si>
  <si>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</si>
  <si>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</si>
  <si>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</si>
  <si>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</si>
  <si>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</si>
  <si>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</si>
  <si>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</si>
  <si>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</si>
  <si>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</si>
  <si>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</si>
  <si>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</si>
  <si>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</si>
  <si>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</si>
  <si>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</si>
  <si>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</si>
  <si>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</si>
  <si>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</si>
  <si>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</si>
  <si>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</si>
  <si>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</si>
  <si>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</si>
  <si>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</si>
  <si>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</si>
  <si>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</si>
  <si>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</si>
  <si>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</si>
  <si>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</si>
  <si>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</si>
  <si>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</si>
  <si>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</si>
  <si>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</si>
  <si>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</si>
  <si>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</si>
  <si>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</si>
  <si>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</si>
  <si>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</si>
  <si>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</si>
  <si>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</si>
  <si>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</si>
  <si>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</si>
  <si>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</si>
  <si>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</si>
  <si>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</si>
  <si>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</si>
  <si>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</si>
  <si>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</si>
  <si>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</si>
  <si>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</si>
  <si>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</si>
  <si>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</si>
  <si>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</si>
  <si>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</si>
  <si>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</si>
  <si>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</si>
  <si>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</si>
  <si>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</si>
  <si>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</si>
  <si>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</si>
  <si>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</si>
  <si>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</si>
  <si>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</si>
  <si>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</si>
  <si>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</si>
  <si>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</si>
  <si>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</si>
  <si>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</si>
  <si>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</si>
  <si>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</si>
  <si>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</si>
  <si>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</si>
  <si>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</si>
  <si>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</si>
  <si>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</si>
  <si>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</si>
  <si>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</si>
  <si>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</si>
  <si>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</si>
  <si>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</si>
  <si>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</si>
  <si>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</si>
  <si>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</si>
  <si>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</si>
  <si>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</si>
  <si>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</si>
  <si>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</si>
  <si>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</si>
  <si>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</si>
  <si>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</si>
  <si>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</si>
  <si>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</si>
  <si>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</si>
  <si>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</si>
  <si>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</si>
  <si>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</si>
  <si>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</si>
  <si>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</si>
  <si>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</si>
  <si>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</si>
  <si>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</si>
  <si>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</si>
  <si>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</si>
  <si>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</si>
  <si>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</si>
  <si>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</si>
  <si>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</si>
  <si>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</si>
  <si>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</si>
  <si>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</si>
  <si>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</si>
  <si>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</si>
  <si>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</si>
  <si>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</si>
  <si>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</si>
  <si>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</si>
  <si>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</si>
  <si>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</si>
  <si>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</si>
  <si>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</si>
  <si>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</si>
  <si>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</si>
  <si>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</si>
  <si>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</si>
  <si>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</si>
  <si>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</si>
  <si>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</si>
  <si>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</si>
  <si>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</si>
  <si>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</si>
  <si>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</si>
  <si>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</si>
  <si>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</si>
  <si>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</si>
  <si>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</si>
  <si>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</si>
  <si>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</si>
  <si>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</si>
  <si>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</si>
  <si>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</si>
  <si>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</si>
  <si>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</si>
  <si>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</si>
  <si>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</si>
  <si>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</si>
  <si>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</si>
  <si>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</si>
  <si>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</si>
  <si>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</si>
  <si>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</si>
  <si>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</si>
  <si>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</si>
  <si>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</si>
  <si>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</si>
  <si>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</si>
  <si>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</si>
  <si>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</si>
  <si>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</si>
  <si>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</si>
  <si>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</si>
  <si>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</si>
  <si>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</si>
  <si>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</si>
  <si>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</si>
  <si>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</si>
  <si>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</si>
  <si>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</si>
  <si>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</si>
  <si>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</si>
  <si>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</si>
  <si>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</si>
  <si>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</si>
  <si>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</si>
  <si>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</si>
  <si>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</si>
  <si>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</si>
  <si>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</si>
  <si>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</si>
  <si>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</si>
  <si>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</si>
  <si>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</si>
  <si>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</si>
  <si>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</si>
  <si>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</si>
  <si>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</si>
  <si>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</si>
  <si>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</si>
  <si>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</si>
  <si>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</si>
  <si>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</si>
  <si>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</si>
  <si>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</si>
  <si>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</si>
  <si>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</si>
  <si>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</si>
  <si>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</si>
  <si>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</si>
  <si>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</si>
  <si>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</si>
  <si>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</si>
  <si>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</si>
  <si>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</si>
  <si>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</si>
  <si>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</si>
  <si>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</si>
  <si>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</si>
  <si>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</si>
  <si>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</si>
  <si>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</si>
  <si>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</si>
  <si>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</si>
  <si>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</si>
  <si>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</si>
  <si>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</si>
  <si>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</si>
  <si>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</si>
  <si>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</si>
  <si>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</si>
  <si>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</si>
  <si>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</si>
  <si>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</si>
  <si>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</si>
  <si>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</si>
  <si>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</si>
  <si>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</si>
  <si>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</si>
  <si>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</si>
  <si>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</si>
  <si>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</si>
  <si>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</si>
  <si>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</si>
  <si>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</si>
  <si>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</si>
  <si>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</si>
  <si>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</si>
  <si>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</si>
  <si>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</si>
  <si>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</si>
  <si>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</si>
  <si>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</si>
  <si>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</si>
  <si>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</si>
  <si>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</si>
  <si>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</si>
  <si>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</si>
  <si>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</si>
  <si>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</si>
  <si>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</si>
  <si>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</si>
  <si>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</si>
  <si>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</si>
  <si>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</si>
  <si>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</si>
  <si>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</si>
  <si>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</si>
  <si>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</si>
  <si>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</si>
  <si>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</si>
  <si>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</si>
  <si>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</si>
  <si>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</si>
  <si>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</si>
  <si>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</si>
  <si>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</si>
  <si>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</si>
  <si>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</si>
  <si>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</si>
  <si>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</si>
  <si>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</si>
  <si>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</si>
  <si>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</si>
  <si>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</si>
  <si>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</si>
  <si>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</si>
  <si>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</si>
  <si>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</si>
  <si>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</si>
  <si>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</si>
  <si>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</si>
  <si>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</si>
  <si>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</si>
  <si>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</si>
  <si>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</si>
  <si>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</si>
  <si>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</si>
  <si>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</si>
  <si>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</si>
  <si>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</si>
  <si>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</si>
  <si>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</si>
  <si>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</si>
  <si>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</si>
  <si>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</si>
  <si>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</si>
  <si>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</si>
  <si>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</si>
  <si>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</si>
  <si>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</si>
  <si>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</si>
  <si>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</si>
  <si>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</si>
  <si>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</si>
  <si>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</si>
  <si>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</si>
  <si>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</si>
  <si>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</si>
  <si>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</si>
  <si>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</si>
  <si>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</si>
  <si>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</si>
  <si>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</si>
  <si>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</si>
  <si>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</si>
  <si>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</si>
  <si>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</si>
  <si>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</si>
  <si>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</si>
  <si>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</si>
  <si>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</si>
  <si>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</si>
  <si>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</si>
  <si>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</si>
  <si>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</si>
  <si>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</si>
  <si>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</si>
  <si>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</si>
  <si>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</si>
  <si>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</si>
  <si>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</si>
  <si>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</si>
  <si>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</si>
  <si>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</si>
  <si>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</si>
  <si>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</si>
  <si>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</si>
  <si>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</si>
  <si>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</si>
  <si>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</si>
  <si>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</si>
  <si>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</si>
  <si>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</si>
  <si>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</si>
  <si>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</si>
  <si>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</si>
  <si>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</si>
  <si>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</si>
  <si>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</si>
  <si>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</si>
  <si>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</si>
  <si>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</si>
  <si>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</si>
  <si>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</si>
  <si>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</si>
  <si>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</si>
  <si>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</si>
  <si>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</si>
  <si>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</si>
  <si>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</si>
  <si>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</si>
  <si>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</si>
  <si>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</si>
  <si>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</si>
  <si>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</si>
  <si>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</si>
  <si>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</si>
  <si>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</si>
  <si>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</si>
  <si>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</si>
  <si>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</si>
  <si>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</si>
  <si>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</si>
  <si>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</si>
  <si>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</si>
  <si>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</si>
  <si>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</si>
  <si>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</si>
  <si>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</si>
  <si>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</si>
  <si>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</si>
  <si>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</si>
  <si>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</si>
  <si>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</si>
  <si>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</si>
  <si>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</si>
  <si>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</si>
  <si>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</si>
  <si>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</si>
  <si>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</si>
  <si>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</si>
  <si>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</si>
  <si>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</si>
  <si>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</si>
  <si>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</si>
  <si>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</si>
  <si>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</si>
  <si>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</si>
  <si>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</si>
  <si>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</si>
  <si>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</si>
  <si>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</si>
  <si>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</si>
  <si>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</si>
  <si>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</si>
  <si>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</si>
  <si>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</si>
  <si>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</si>
  <si>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</si>
  <si>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</si>
  <si>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</si>
  <si>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</si>
  <si>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</si>
  <si>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</si>
  <si>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</si>
  <si>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</si>
  <si>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</si>
  <si>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</si>
  <si>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</si>
  <si>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</si>
  <si>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</si>
  <si>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</si>
  <si>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</si>
  <si>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</si>
  <si>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</si>
  <si>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</si>
  <si>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</si>
  <si>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</si>
  <si>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</si>
  <si>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</si>
  <si>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</si>
  <si>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</si>
  <si>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</si>
  <si>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</si>
  <si>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</si>
  <si>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</si>
  <si>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</si>
  <si>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</si>
  <si>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</si>
  <si>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</si>
  <si>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</si>
  <si>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</si>
  <si>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</si>
  <si>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</si>
  <si>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</si>
  <si>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</si>
  <si>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</si>
  <si>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</si>
  <si>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</si>
  <si>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</si>
  <si>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</si>
  <si>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</si>
  <si>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</si>
  <si>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</si>
  <si>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</si>
  <si>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</si>
  <si>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</si>
  <si>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</si>
  <si>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</si>
  <si>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</si>
  <si>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</si>
  <si>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</si>
  <si>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</si>
  <si>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</si>
  <si>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</si>
  <si>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</si>
  <si>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</si>
  <si>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</si>
  <si>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</si>
  <si>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</si>
  <si>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</si>
  <si>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</si>
  <si>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</si>
  <si>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</si>
  <si>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</si>
  <si>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</si>
  <si>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</si>
  <si>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</si>
  <si>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</si>
  <si>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</si>
  <si>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</si>
  <si>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</si>
  <si>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</si>
  <si>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</si>
  <si>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</si>
  <si>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</si>
  <si>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</si>
  <si>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</si>
  <si>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</si>
  <si>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</si>
  <si>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</si>
  <si>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</si>
  <si>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</si>
  <si>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</si>
  <si>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</si>
  <si>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</si>
  <si>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</si>
  <si>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</si>
  <si>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</si>
  <si>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</si>
  <si>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</si>
  <si>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</si>
  <si>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</si>
  <si>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</si>
  <si>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</si>
  <si>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</si>
  <si>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</si>
  <si>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</si>
  <si>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</si>
  <si>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</si>
  <si>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</si>
  <si>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</si>
  <si>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</si>
  <si>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</si>
  <si>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</si>
  <si>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</si>
  <si>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</si>
  <si>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</si>
  <si>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</si>
  <si>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</si>
  <si>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</si>
  <si>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</si>
  <si>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</si>
  <si>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</si>
  <si>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</si>
  <si>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</si>
  <si>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</si>
  <si>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</si>
  <si>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</si>
  <si>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</si>
  <si>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</si>
  <si>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</si>
  <si>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</si>
  <si>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</si>
  <si>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</si>
  <si>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</si>
  <si>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</si>
  <si>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</si>
  <si>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</si>
  <si>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</si>
  <si>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</si>
  <si>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</si>
  <si>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</si>
  <si>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</si>
  <si>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</si>
  <si>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</si>
  <si>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</si>
  <si>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</si>
  <si>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</si>
  <si>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</si>
  <si>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</si>
  <si>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</si>
  <si>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</si>
  <si>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</si>
  <si>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</si>
  <si>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</si>
  <si>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</si>
  <si>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</si>
  <si>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</si>
  <si>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</si>
  <si>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</si>
  <si>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</si>
  <si>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</si>
  <si>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</si>
  <si>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</si>
  <si>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</si>
  <si>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</si>
  <si>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</si>
  <si>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</si>
  <si>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</si>
  <si>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</si>
  <si>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</si>
  <si>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</si>
  <si>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</si>
  <si>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</si>
  <si>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</si>
  <si>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</si>
  <si>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</si>
  <si>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</si>
  <si>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</si>
  <si>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</si>
  <si>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</si>
  <si>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</si>
  <si>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</si>
  <si>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</si>
  <si>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</si>
  <si>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</si>
  <si>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</si>
  <si>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</si>
  <si>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</si>
  <si>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</si>
  <si>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</si>
  <si>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</si>
  <si>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</si>
  <si>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</si>
  <si>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</si>
  <si>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</si>
  <si>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</si>
  <si>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</si>
  <si>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</si>
  <si>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</si>
  <si>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</si>
  <si>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</si>
  <si>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</si>
  <si>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</si>
  <si>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</si>
  <si>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</si>
  <si>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</si>
  <si>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</si>
  <si>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</si>
  <si>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</si>
  <si>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</si>
  <si>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</si>
  <si>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</si>
  <si>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</si>
  <si>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</si>
  <si>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</si>
  <si>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</si>
  <si>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</si>
  <si>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</si>
  <si>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</si>
  <si>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</si>
  <si>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</si>
  <si>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</si>
  <si>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</si>
  <si>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</si>
  <si>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</si>
  <si>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</si>
  <si>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</si>
  <si>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</si>
  <si>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</si>
  <si>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</si>
  <si>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</si>
  <si>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</si>
  <si>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</si>
  <si>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</si>
  <si>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</si>
  <si>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</si>
  <si>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</si>
  <si>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</si>
  <si>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</si>
  <si>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</si>
  <si>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</si>
  <si>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</si>
  <si>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</si>
  <si>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</si>
  <si>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</si>
  <si>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</si>
  <si>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</si>
  <si>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</si>
  <si>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</si>
  <si>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</si>
  <si>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</si>
  <si>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</si>
  <si>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</si>
  <si>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</si>
  <si>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</si>
  <si>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</si>
  <si>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</si>
  <si>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</si>
  <si>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</si>
  <si>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</si>
  <si>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</si>
  <si>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</si>
  <si>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</si>
  <si>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</si>
  <si>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</si>
  <si>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</si>
  <si>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</si>
  <si>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</si>
  <si>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</si>
  <si>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</si>
  <si>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</si>
  <si>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</si>
  <si>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</si>
  <si>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</si>
  <si>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</si>
  <si>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</si>
  <si>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</si>
  <si>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</si>
  <si>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</si>
  <si>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</si>
  <si>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</si>
  <si>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</si>
  <si>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</si>
  <si>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</si>
  <si>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</si>
  <si>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</si>
  <si>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</si>
  <si>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</si>
  <si>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</si>
  <si>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</si>
  <si>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</si>
  <si>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</si>
  <si>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</si>
  <si>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</si>
  <si>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</si>
  <si>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</si>
  <si>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</si>
  <si>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</si>
  <si>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</si>
  <si>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</si>
  <si>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</si>
  <si>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</si>
  <si>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</si>
  <si>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</si>
  <si>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</si>
  <si>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</si>
  <si>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</si>
  <si>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</si>
  <si>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</si>
  <si>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</si>
  <si>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</si>
  <si>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</si>
  <si>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</si>
  <si>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</si>
  <si>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</si>
  <si>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</si>
  <si>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</si>
  <si>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</si>
  <si>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</si>
  <si>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</si>
  <si>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</si>
  <si>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</si>
  <si>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</si>
  <si>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</si>
  <si>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</si>
  <si>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</si>
  <si>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</si>
  <si>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</si>
  <si>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</si>
  <si>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</si>
  <si>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</si>
  <si>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</si>
  <si>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</si>
  <si>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</si>
  <si>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</si>
  <si>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</si>
  <si>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</si>
  <si>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</si>
  <si>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</si>
  <si>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</si>
  <si>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</si>
  <si>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</si>
  <si>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</si>
  <si>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</si>
  <si>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</si>
  <si>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</si>
  <si>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</si>
  <si>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</si>
  <si>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</si>
  <si>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</si>
  <si>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</si>
  <si>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</si>
  <si>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</si>
  <si>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</si>
  <si>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</si>
  <si>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</si>
  <si>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</si>
  <si>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</si>
  <si>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</si>
  <si>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</si>
  <si>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</si>
  <si>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</si>
  <si>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</si>
  <si>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</si>
  <si>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</si>
  <si>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</si>
  <si>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</si>
  <si>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</si>
  <si>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</si>
  <si>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</si>
  <si>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</si>
  <si>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</si>
  <si>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</si>
  <si>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</si>
  <si>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</si>
  <si>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</si>
  <si>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</si>
  <si>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</si>
  <si>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</si>
  <si>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</si>
  <si>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</si>
  <si>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</si>
  <si>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</si>
  <si>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</si>
  <si>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</si>
  <si>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</si>
  <si>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</si>
  <si>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</si>
  <si>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</si>
  <si>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</si>
  <si>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</si>
  <si>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</si>
  <si>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</si>
  <si>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</si>
  <si>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</si>
  <si>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</si>
  <si>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</si>
  <si>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</si>
  <si>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</si>
  <si>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</si>
  <si>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</si>
  <si>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</si>
  <si>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</si>
  <si>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</si>
  <si>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</si>
  <si>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</si>
  <si>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</si>
  <si>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</si>
  <si>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</si>
  <si>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</si>
  <si>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</si>
  <si>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</si>
  <si>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</si>
  <si>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</si>
  <si>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</si>
  <si>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</si>
  <si>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</si>
  <si>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</si>
  <si>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</si>
  <si>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</si>
  <si>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</si>
  <si>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</si>
  <si>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</si>
  <si>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</si>
  <si>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</si>
  <si>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</si>
  <si>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</si>
  <si>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</si>
  <si>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</si>
  <si>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</si>
  <si>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</si>
  <si>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</si>
  <si>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</si>
  <si>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</si>
  <si>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</si>
  <si>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</si>
  <si>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</si>
  <si>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</si>
  <si>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</si>
  <si>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</si>
  <si>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</si>
  <si>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</si>
  <si>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</si>
  <si>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</si>
  <si>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</si>
  <si>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</si>
  <si>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</si>
  <si>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</si>
  <si>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</si>
  <si>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</si>
  <si>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</si>
  <si>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</si>
  <si>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</si>
  <si>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</si>
  <si>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</si>
  <si>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</si>
  <si>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</si>
  <si>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</si>
  <si>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</si>
  <si>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</si>
  <si>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</si>
  <si>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</si>
  <si>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</si>
  <si>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</si>
  <si>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</si>
  <si>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</si>
  <si>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</si>
  <si>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</si>
  <si>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</si>
  <si>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</si>
  <si>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</si>
  <si>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</si>
  <si>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</si>
  <si>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</si>
  <si>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</si>
  <si>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</si>
  <si>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</si>
  <si>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</si>
  <si>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</si>
  <si>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</si>
  <si>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</si>
  <si>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</si>
  <si>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</si>
  <si>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</si>
  <si>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</si>
  <si>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</si>
  <si>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</si>
  <si>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</si>
  <si>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</si>
  <si>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</si>
  <si>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</si>
  <si>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</si>
  <si>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</si>
  <si>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</si>
  <si>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</si>
  <si>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</si>
  <si>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</si>
  <si>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</si>
  <si>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</si>
  <si>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</si>
  <si>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</si>
  <si>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</si>
  <si>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</si>
  <si>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</si>
  <si>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</si>
  <si>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</si>
  <si>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</si>
  <si>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</si>
  <si>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</si>
  <si>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</si>
  <si>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</si>
  <si>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</si>
  <si>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</si>
  <si>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</si>
  <si>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</si>
  <si>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</si>
  <si>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</si>
  <si>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</si>
  <si>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</si>
  <si>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</si>
  <si>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</si>
  <si>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</si>
  <si>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</si>
  <si>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</si>
  <si>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</si>
  <si>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</si>
  <si>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</si>
  <si>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</si>
  <si>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</si>
  <si>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</si>
  <si>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</si>
  <si>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</si>
  <si>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</si>
  <si>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</si>
  <si>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</si>
  <si>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</si>
  <si>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</si>
  <si>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</si>
  <si>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</si>
  <si>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</si>
  <si>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</si>
  <si>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</si>
  <si>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</si>
  <si>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</si>
  <si>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</si>
  <si>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</si>
  <si>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</si>
  <si>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</si>
  <si>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</si>
  <si>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</si>
  <si>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</si>
  <si>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</si>
  <si>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</si>
  <si>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</si>
  <si>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</si>
  <si>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</si>
  <si>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</si>
  <si>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</si>
  <si>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</si>
  <si>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</si>
  <si>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</si>
  <si>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</si>
  <si>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</si>
  <si>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</si>
  <si>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</si>
  <si>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</si>
  <si>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</si>
  <si>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</si>
  <si>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</si>
  <si>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</si>
  <si>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</si>
  <si>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</si>
  <si>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</si>
  <si>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</si>
  <si>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</si>
  <si>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</si>
  <si>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</si>
  <si>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</si>
  <si>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</si>
  <si>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</si>
  <si>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</si>
  <si>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</si>
  <si>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</si>
  <si>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</si>
  <si>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</si>
  <si>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</si>
  <si>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</si>
  <si>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</si>
  <si>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</si>
  <si>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</si>
  <si>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</si>
  <si>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</si>
  <si>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</si>
  <si>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</si>
  <si>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</si>
  <si>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</si>
  <si>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</si>
  <si>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</si>
  <si>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</si>
  <si>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</si>
  <si>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</si>
  <si>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</si>
  <si>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</si>
  <si>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</si>
  <si>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</si>
  <si>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</si>
  <si>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</si>
  <si>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</si>
  <si>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</si>
  <si>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</si>
  <si>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</si>
  <si>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</si>
  <si>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</si>
  <si>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</si>
  <si>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</si>
  <si>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</si>
  <si>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</si>
  <si>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</si>
  <si>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</si>
  <si>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</si>
  <si>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</si>
  <si>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</si>
  <si>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</si>
  <si>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</si>
  <si>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</si>
  <si>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</si>
  <si>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</si>
  <si>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</si>
  <si>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</si>
  <si>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</si>
  <si>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</si>
  <si>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</si>
  <si>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</si>
  <si>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</si>
  <si>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</si>
  <si>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</si>
  <si>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</si>
  <si>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</si>
  <si>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</si>
  <si>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</si>
  <si>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</si>
  <si>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</si>
  <si>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</si>
  <si>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</si>
  <si>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</si>
  <si>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</si>
  <si>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</si>
  <si>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</si>
  <si>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</si>
  <si>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</si>
  <si>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</si>
  <si>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</si>
  <si>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</si>
  <si>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</si>
  <si>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</si>
  <si>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</si>
  <si>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</si>
  <si>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</si>
  <si>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</si>
  <si>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</si>
  <si>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</si>
  <si>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</si>
  <si>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</si>
  <si>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</si>
  <si>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</si>
  <si>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</si>
  <si>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</si>
  <si>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</si>
  <si>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</si>
  <si>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</si>
  <si>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</si>
  <si>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</si>
  <si>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</si>
  <si>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</si>
  <si>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</si>
  <si>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</si>
  <si>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</si>
  <si>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</si>
  <si>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</si>
  <si>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</si>
  <si>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</si>
  <si>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</si>
  <si>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</si>
  <si>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</si>
  <si>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</si>
  <si>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</si>
  <si>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</si>
  <si>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</si>
  <si>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</si>
  <si>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</si>
  <si>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</si>
  <si>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</si>
  <si>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</si>
  <si>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</si>
  <si>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</si>
  <si>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</si>
  <si>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</si>
  <si>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</si>
  <si>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</si>
  <si>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</si>
  <si>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</si>
  <si>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</si>
  <si>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</si>
  <si>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</si>
  <si>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</si>
  <si>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</si>
  <si>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</si>
  <si>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</si>
  <si>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</si>
  <si>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</si>
  <si>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</si>
  <si>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</si>
  <si>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</si>
  <si>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</si>
  <si>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</si>
  <si>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</si>
  <si>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</si>
  <si>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</si>
  <si>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</si>
  <si>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</si>
  <si>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</si>
  <si>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</si>
  <si>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</si>
  <si>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</si>
  <si>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</si>
  <si>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</si>
  <si>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</si>
  <si>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</si>
  <si>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</si>
  <si>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</si>
  <si>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</si>
  <si>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</si>
  <si>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</si>
  <si>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</si>
  <si>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</si>
  <si>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</si>
  <si>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</si>
  <si>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</si>
  <si>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</si>
  <si>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</si>
  <si>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</si>
  <si>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</si>
  <si>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</si>
  <si>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</si>
  <si>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</si>
  <si>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</si>
  <si>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</si>
  <si>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</si>
  <si>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</si>
  <si>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</si>
  <si>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</si>
  <si>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</si>
  <si>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</si>
  <si>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</si>
  <si>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</si>
  <si>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</si>
  <si>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</si>
  <si>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</si>
  <si>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</si>
  <si>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</si>
  <si>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</si>
  <si>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</si>
  <si>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</si>
  <si>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</si>
  <si>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</si>
  <si>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</si>
  <si>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</si>
  <si>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</si>
  <si>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</si>
  <si>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</si>
  <si>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</si>
  <si>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</si>
  <si>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</si>
  <si>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</si>
  <si>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</si>
  <si>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</si>
  <si>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</si>
  <si>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</si>
  <si>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</si>
  <si>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</si>
  <si>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</si>
  <si>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</si>
  <si>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</si>
  <si>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</si>
  <si>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</si>
  <si>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</si>
  <si>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</si>
  <si>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</si>
  <si>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</si>
  <si>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</si>
  <si>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</si>
  <si>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</si>
  <si>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</si>
  <si>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</si>
  <si>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</si>
  <si>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</si>
  <si>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</si>
  <si>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</si>
  <si>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</si>
  <si>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</si>
  <si>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</si>
  <si>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</si>
  <si>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</si>
  <si>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</si>
  <si>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</si>
  <si>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</si>
  <si>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</si>
  <si>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</si>
  <si>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</si>
  <si>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</si>
  <si>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</si>
  <si>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</si>
  <si>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</si>
  <si>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</si>
  <si>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</si>
  <si>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</si>
  <si>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</si>
  <si>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</si>
  <si>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</si>
  <si>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</si>
  <si>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</si>
  <si>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</si>
  <si>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</si>
  <si>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</si>
  <si>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</si>
  <si>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</si>
  <si>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</si>
  <si>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</si>
  <si>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</si>
  <si>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</si>
  <si>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</si>
  <si>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</si>
  <si>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</si>
  <si>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</si>
  <si>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</si>
  <si>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</si>
  <si>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</si>
  <si>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</si>
  <si>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</si>
  <si>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</si>
  <si>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</si>
  <si>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</si>
  <si>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</si>
  <si>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</si>
  <si>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</si>
  <si>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</si>
  <si>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</si>
  <si>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</si>
  <si>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</si>
  <si>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</si>
  <si>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</si>
  <si>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</si>
  <si>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</si>
  <si>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</si>
  <si>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</si>
  <si>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</si>
  <si>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</si>
  <si>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</si>
  <si>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</si>
  <si>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</si>
  <si>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</si>
  <si>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</si>
  <si>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</si>
  <si>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</si>
  <si>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</si>
  <si>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</si>
  <si>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</si>
  <si>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</si>
  <si>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</si>
  <si>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</si>
  <si>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</si>
  <si>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</si>
  <si>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</si>
  <si>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</si>
  <si>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</si>
  <si>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</si>
  <si>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</si>
  <si>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</si>
  <si>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</si>
  <si>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</si>
  <si>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</si>
  <si>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</si>
  <si>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</si>
  <si>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</si>
  <si>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</si>
  <si>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</si>
  <si>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</si>
  <si>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</si>
  <si>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</si>
  <si>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</si>
  <si>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</si>
  <si>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</si>
  <si>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</si>
  <si>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</si>
  <si>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</si>
  <si>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</si>
  <si>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</si>
  <si>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</si>
  <si>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</si>
  <si>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</si>
  <si>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</si>
  <si>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</si>
  <si>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</si>
  <si>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</si>
  <si>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</si>
  <si>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</si>
  <si>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</si>
  <si>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</si>
  <si>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</si>
  <si>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</si>
  <si>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</si>
  <si>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</si>
  <si>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</si>
  <si>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</si>
  <si>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</si>
  <si>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</si>
  <si>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</si>
  <si>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</si>
  <si>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</si>
  <si>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</si>
  <si>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</si>
  <si>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</si>
  <si>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</si>
  <si>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</si>
  <si>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</si>
  <si>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</si>
  <si>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</si>
  <si>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</si>
  <si>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</si>
  <si>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</si>
  <si>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</si>
  <si>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</si>
  <si>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</si>
  <si>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</si>
  <si>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</si>
  <si>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</si>
  <si>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</si>
  <si>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</si>
  <si>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</si>
  <si>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</si>
  <si>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</si>
  <si>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</si>
  <si>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</si>
  <si>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</si>
  <si>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</si>
  <si>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</si>
  <si>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</si>
  <si>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</si>
  <si>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</si>
  <si>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</si>
  <si>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</si>
  <si>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</si>
  <si>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</si>
  <si>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</si>
  <si>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</si>
  <si>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</si>
  <si>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</si>
  <si>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</si>
  <si>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</si>
  <si>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</si>
  <si>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</si>
  <si>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</si>
  <si>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</si>
  <si>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</si>
  <si>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</si>
  <si>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</si>
  <si>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</si>
  <si>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</si>
  <si>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</si>
  <si>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</si>
  <si>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</si>
  <si>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</si>
  <si>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</si>
  <si>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</si>
  <si>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</si>
  <si>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</si>
  <si>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</si>
  <si>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</si>
  <si>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</si>
  <si>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</si>
  <si>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</si>
  <si>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</si>
  <si>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</si>
  <si>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</si>
  <si>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</si>
  <si>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</si>
  <si>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</si>
  <si>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</si>
  <si>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</si>
  <si>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</si>
  <si>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</si>
  <si>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</si>
  <si>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</si>
  <si>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</si>
  <si>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</si>
  <si>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</si>
  <si>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</si>
  <si>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</si>
  <si>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</si>
  <si>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</si>
  <si>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</si>
  <si>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</si>
  <si>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</si>
  <si>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</si>
  <si>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</si>
  <si>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</si>
  <si>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</si>
  <si>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</si>
  <si>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</si>
  <si>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</si>
  <si>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</si>
  <si>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</si>
  <si>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</si>
  <si>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</si>
  <si>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</si>
  <si>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</si>
  <si>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</si>
  <si>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</si>
  <si>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</si>
  <si>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</si>
  <si>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</si>
  <si>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</si>
  <si>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</si>
  <si>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</si>
  <si>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</si>
  <si>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</si>
  <si>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</si>
  <si>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</si>
  <si>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</si>
  <si>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</si>
  <si>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</si>
  <si>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</si>
  <si>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</si>
  <si>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</si>
  <si>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</si>
  <si>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</si>
  <si>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</si>
  <si>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</si>
  <si>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</si>
  <si>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</si>
  <si>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</si>
  <si>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</si>
  <si>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</si>
  <si>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</si>
  <si>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</si>
  <si>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</si>
  <si>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</si>
  <si>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</si>
  <si>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</si>
  <si>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</si>
  <si>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</si>
  <si>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</si>
  <si>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</si>
  <si>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</si>
  <si>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</si>
  <si>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</si>
  <si>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</si>
  <si>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</si>
  <si>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</si>
  <si>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</si>
  <si>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</si>
  <si>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</si>
  <si>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</si>
  <si>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</si>
  <si>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</si>
  <si>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</si>
  <si>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</si>
  <si>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</si>
  <si>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</si>
  <si>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</si>
  <si>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</si>
  <si>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</si>
  <si>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</si>
  <si>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</si>
  <si>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</si>
  <si>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</si>
  <si>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</si>
  <si>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</si>
  <si>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</si>
  <si>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</si>
  <si>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</si>
  <si>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</si>
  <si>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</si>
  <si>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</si>
  <si>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</si>
  <si>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</si>
  <si>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</si>
  <si>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</si>
  <si>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</si>
  <si>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</si>
  <si>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</si>
  <si>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</si>
  <si>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</si>
  <si>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</si>
  <si>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</si>
  <si>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</si>
  <si>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</si>
  <si>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</si>
  <si>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</si>
  <si>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</si>
  <si>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</si>
  <si>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</si>
  <si>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</si>
  <si>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</si>
  <si>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</si>
  <si>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</si>
  <si>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</si>
  <si>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</si>
  <si>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</si>
  <si>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</si>
  <si>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</si>
  <si>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</si>
  <si>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</si>
  <si>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</si>
  <si>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</si>
  <si>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</si>
  <si>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</si>
  <si>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</si>
  <si>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</si>
  <si>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</si>
  <si>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</si>
  <si>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</si>
  <si>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</si>
  <si>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</si>
  <si>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</si>
  <si>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</si>
  <si>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</si>
  <si>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</si>
  <si>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</si>
  <si>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</si>
  <si>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</si>
  <si>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</si>
  <si>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</si>
  <si>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</si>
  <si>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</si>
  <si>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</si>
  <si>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</si>
  <si>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</si>
  <si>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</si>
  <si>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</si>
  <si>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</si>
  <si>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</si>
  <si>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</si>
  <si>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</si>
  <si>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</si>
  <si>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</si>
  <si>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</si>
  <si>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</si>
  <si>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</si>
  <si>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</si>
  <si>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</si>
  <si>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</si>
  <si>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</si>
  <si>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</si>
  <si>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</si>
  <si>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</si>
  <si>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</si>
  <si>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</si>
  <si>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</si>
  <si>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</si>
  <si>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</si>
  <si>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</si>
  <si>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</si>
  <si>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</si>
  <si>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</si>
  <si>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</si>
  <si>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</si>
  <si>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</si>
  <si>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</si>
  <si>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</si>
  <si>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</si>
  <si>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</si>
  <si>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</si>
  <si>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</si>
  <si>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</si>
  <si>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</si>
  <si>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</si>
  <si>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</si>
  <si>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</si>
  <si>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</si>
  <si>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</si>
  <si>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</si>
  <si>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</si>
  <si>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</si>
  <si>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</si>
  <si>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</si>
  <si>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</si>
  <si>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</si>
  <si>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</si>
  <si>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</si>
  <si>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</si>
  <si>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</si>
  <si>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</si>
  <si>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</si>
  <si>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</si>
  <si>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</si>
  <si>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</si>
  <si>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</si>
  <si>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</si>
  <si>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</si>
  <si>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</si>
  <si>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</si>
  <si>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</si>
  <si>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</si>
  <si>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</si>
  <si>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</si>
  <si>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</si>
  <si>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</si>
  <si>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</si>
  <si>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</si>
  <si>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</si>
  <si>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</si>
  <si>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</si>
  <si>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</si>
  <si>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</si>
  <si>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</si>
  <si>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</si>
  <si>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</si>
  <si>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</si>
  <si>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</si>
  <si>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</si>
  <si>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</si>
  <si>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</si>
  <si>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</si>
  <si>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</si>
  <si>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</si>
  <si>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</si>
  <si>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</si>
  <si>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</si>
  <si>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</si>
  <si>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</si>
  <si>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</si>
  <si>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</si>
  <si>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</si>
  <si>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</si>
  <si>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</si>
  <si>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</si>
  <si>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</si>
  <si>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</si>
  <si>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</si>
  <si>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</si>
  <si>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</si>
  <si>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</si>
  <si>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</si>
  <si>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</si>
  <si>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</si>
  <si>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</si>
  <si>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</si>
  <si>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</si>
  <si>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</si>
  <si>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</si>
  <si>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</si>
  <si>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</si>
  <si>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</si>
  <si>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</si>
  <si>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</si>
  <si>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</si>
  <si>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</si>
  <si>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</si>
  <si>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</si>
  <si>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</si>
  <si>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</si>
  <si>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</si>
  <si>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</si>
  <si>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</si>
  <si>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</si>
  <si>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</si>
  <si>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</si>
  <si>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</si>
  <si>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</si>
  <si>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</si>
  <si>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</si>
  <si>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</si>
  <si>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</si>
  <si>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</si>
  <si>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</si>
  <si>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</si>
  <si>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</si>
  <si>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</si>
  <si>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</si>
  <si>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</si>
  <si>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</si>
  <si>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</si>
  <si>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</si>
  <si>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</si>
  <si>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</si>
  <si>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</si>
  <si>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</si>
  <si>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</si>
  <si>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</si>
  <si>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</si>
  <si>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</si>
  <si>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</si>
  <si>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</si>
  <si>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</si>
  <si>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</si>
  <si>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</si>
  <si>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</si>
  <si>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</si>
  <si>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</si>
  <si>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</si>
  <si>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</si>
  <si>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</si>
  <si>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</si>
  <si>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</si>
  <si>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</si>
  <si>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</si>
  <si>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</si>
  <si>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</si>
  <si>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</si>
  <si>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</si>
  <si>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</si>
  <si>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</si>
  <si>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</si>
  <si>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</si>
  <si>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</si>
  <si>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</si>
  <si>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</si>
  <si>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</si>
  <si>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</si>
  <si>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</si>
  <si>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</si>
  <si>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</si>
  <si>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</si>
  <si>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</si>
  <si>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</si>
  <si>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</si>
  <si>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</si>
  <si>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</si>
  <si>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</si>
  <si>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</si>
  <si>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</si>
  <si>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</si>
  <si>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</si>
  <si>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</si>
  <si>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</si>
  <si>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</si>
  <si>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</si>
  <si>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</si>
  <si>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</si>
  <si>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</si>
  <si>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</si>
  <si>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</si>
  <si>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</si>
  <si>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</si>
  <si>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</si>
  <si>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</si>
  <si>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</si>
  <si>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</si>
  <si>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</si>
  <si>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</si>
  <si>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</si>
  <si>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</si>
  <si>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</si>
  <si>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</si>
  <si>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</si>
  <si>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</si>
  <si>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</si>
  <si>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</si>
  <si>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</si>
  <si>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</si>
  <si>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</si>
  <si>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</si>
  <si>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</si>
  <si>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</si>
  <si>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</si>
  <si>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</si>
  <si>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</si>
  <si>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</si>
  <si>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</si>
  <si>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</si>
  <si>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</si>
  <si>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</si>
  <si>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</si>
  <si>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</si>
  <si>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</si>
  <si>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</si>
  <si>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</si>
  <si>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</si>
  <si>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</si>
  <si>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</si>
  <si>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</si>
  <si>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</si>
  <si>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</si>
  <si>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</si>
  <si>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</si>
  <si>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</si>
  <si>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</si>
  <si>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</si>
  <si>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</si>
  <si>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</si>
  <si>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</si>
  <si>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</si>
  <si>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</si>
  <si>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</si>
  <si>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</si>
  <si>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</si>
  <si>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</si>
  <si>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</si>
  <si>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</si>
  <si>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</si>
  <si>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</si>
  <si>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</si>
  <si>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</si>
  <si>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</si>
  <si>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</si>
  <si>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</si>
  <si>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</si>
  <si>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</si>
  <si>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</si>
  <si>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</si>
  <si>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</si>
  <si>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</si>
  <si>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</si>
  <si>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</si>
  <si>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</si>
  <si>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</si>
  <si>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</si>
  <si>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</si>
  <si>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</si>
  <si>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</si>
  <si>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</si>
  <si>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</si>
  <si>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</si>
  <si>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</si>
  <si>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</si>
  <si>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</si>
  <si>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</si>
  <si>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</si>
  <si>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</si>
  <si>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</si>
  <si>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</si>
  <si>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</si>
  <si>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</si>
  <si>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</si>
  <si>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</si>
  <si>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</si>
  <si>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</si>
  <si>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</si>
  <si>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</si>
  <si>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</si>
  <si>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</si>
  <si>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</si>
  <si>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</si>
  <si>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</si>
  <si>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</si>
  <si>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</si>
  <si>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</si>
  <si>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</si>
  <si>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</si>
  <si>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</si>
  <si>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</si>
  <si>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</si>
  <si>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</si>
  <si>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</si>
  <si>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</si>
  <si>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</si>
  <si>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</si>
  <si>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</si>
  <si>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</si>
  <si>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</si>
  <si>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</si>
  <si>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</si>
  <si>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</si>
  <si>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</si>
  <si>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</si>
  <si>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</si>
  <si>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</si>
  <si>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</si>
  <si>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</si>
  <si>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</si>
  <si>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</si>
  <si>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</si>
  <si>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</si>
  <si>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</si>
  <si>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</si>
  <si>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</si>
  <si>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</si>
  <si>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</si>
  <si>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</si>
  <si>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</si>
  <si>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</si>
  <si>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</si>
  <si>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</si>
  <si>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</si>
  <si>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</si>
  <si>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</si>
  <si>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</si>
  <si>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</si>
  <si>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</si>
  <si>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</si>
  <si>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</si>
  <si>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</si>
  <si>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</si>
  <si>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</si>
  <si>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</si>
  <si>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</si>
  <si>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</si>
  <si>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</si>
  <si>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</si>
  <si>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</si>
  <si>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</si>
  <si>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</si>
  <si>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</si>
  <si>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</si>
  <si>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</si>
  <si>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</si>
  <si>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</si>
  <si>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</si>
  <si>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</si>
  <si>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</si>
  <si>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</si>
  <si>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</si>
  <si>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</si>
  <si>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</si>
  <si>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</si>
  <si>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</si>
  <si>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</si>
  <si>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</si>
  <si>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</si>
  <si>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</si>
  <si>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</si>
  <si>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</si>
  <si>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</si>
  <si>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</si>
  <si>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</si>
  <si>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</si>
  <si>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</si>
  <si>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</si>
  <si>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</si>
  <si>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</si>
  <si>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</si>
  <si>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</si>
  <si>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</si>
  <si>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</si>
  <si>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</si>
  <si>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</si>
  <si>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</si>
  <si>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</si>
  <si>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</si>
  <si>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</si>
  <si>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</si>
  <si>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</si>
  <si>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</si>
  <si>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</si>
  <si>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</si>
  <si>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</si>
  <si>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</si>
  <si>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</si>
  <si>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</si>
  <si>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</si>
  <si>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</si>
  <si>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</si>
  <si>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</si>
  <si>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</si>
  <si>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</si>
  <si>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</si>
  <si>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</si>
  <si>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</si>
  <si>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</si>
  <si>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</si>
  <si>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</si>
  <si>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</si>
  <si>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</si>
  <si>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</si>
  <si>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</si>
  <si>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</si>
  <si>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</si>
  <si>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</si>
  <si>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</si>
  <si>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</si>
  <si>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</si>
  <si>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</si>
  <si>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</si>
  <si>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</si>
  <si>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</si>
  <si>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</si>
  <si>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</si>
  <si>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</si>
  <si>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</si>
  <si>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</si>
  <si>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</si>
  <si>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</si>
  <si>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</si>
  <si>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</si>
  <si>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</si>
  <si>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</si>
  <si>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</si>
  <si>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</si>
  <si>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</si>
  <si>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</si>
  <si>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</si>
  <si>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</si>
  <si>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</si>
  <si>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</si>
  <si>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</si>
  <si>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</si>
  <si>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</si>
  <si>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</si>
  <si>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</si>
  <si>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</si>
  <si>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</si>
  <si>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</si>
  <si>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</si>
  <si>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</si>
  <si>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</si>
  <si>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</si>
  <si>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</si>
  <si>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</si>
  <si>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</si>
  <si>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</si>
  <si>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</si>
  <si>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</si>
  <si>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</si>
  <si>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</si>
  <si>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</si>
  <si>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</si>
  <si>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</si>
  <si>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</si>
  <si>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</si>
  <si>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</si>
  <si>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</si>
  <si>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</si>
  <si>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</si>
  <si>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</si>
  <si>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</si>
  <si>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</si>
  <si>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</si>
  <si>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</si>
  <si>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</si>
  <si>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</si>
  <si>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</si>
  <si>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</si>
  <si>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</si>
  <si>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</si>
  <si>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</si>
  <si>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</si>
  <si>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</si>
  <si>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</si>
  <si>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</si>
  <si>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</si>
  <si>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</si>
  <si>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</si>
  <si>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</si>
  <si>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</si>
  <si>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</si>
  <si>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</si>
  <si>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</si>
  <si>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</si>
  <si>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</si>
  <si>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</si>
  <si>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</si>
  <si>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</si>
  <si>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</si>
  <si>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</si>
  <si>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</si>
  <si>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</si>
  <si>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</si>
  <si>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</si>
  <si>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</si>
  <si>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</si>
  <si>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</si>
  <si>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</si>
  <si>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</si>
  <si>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</si>
  <si>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</si>
  <si>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</si>
  <si>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</si>
  <si>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</si>
  <si>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</si>
  <si>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</si>
  <si>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</si>
  <si>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</si>
  <si>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</si>
  <si>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</si>
  <si>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</si>
  <si>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</si>
  <si>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</si>
  <si>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</si>
  <si>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</si>
  <si>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</si>
  <si>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</si>
  <si>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</si>
  <si>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</si>
  <si>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</si>
  <si>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</si>
  <si>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</si>
  <si>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</si>
  <si>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</si>
  <si>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</si>
  <si>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</si>
  <si>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</si>
  <si>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</si>
  <si>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</si>
  <si>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</si>
  <si>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</si>
  <si>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</si>
  <si>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</si>
  <si>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</si>
  <si>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</si>
  <si>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</si>
  <si>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</si>
  <si>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</si>
  <si>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</si>
  <si>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</si>
  <si>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</si>
  <si>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</si>
  <si>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</si>
  <si>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</si>
  <si>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</si>
  <si>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</si>
  <si>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</si>
  <si>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</si>
  <si>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</si>
  <si>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</si>
  <si>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</si>
  <si>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</si>
  <si>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</si>
  <si>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</si>
  <si>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</si>
  <si>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</si>
  <si>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</si>
  <si>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</si>
  <si>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</si>
  <si>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</si>
  <si>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</si>
  <si>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</si>
  <si>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</si>
  <si>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</si>
  <si>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</si>
  <si>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</si>
  <si>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</si>
  <si>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</si>
  <si>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</si>
  <si>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</si>
  <si>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</si>
  <si>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</si>
  <si>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</si>
  <si>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</si>
  <si>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</si>
  <si>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</si>
  <si>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</si>
  <si>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</si>
  <si>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</si>
  <si>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</si>
  <si>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</si>
  <si>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</si>
  <si>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</si>
  <si>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</si>
  <si>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</si>
  <si>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</si>
  <si>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</si>
  <si>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</si>
  <si>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</si>
  <si>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</si>
  <si>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</si>
  <si>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</si>
  <si>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</si>
  <si>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</si>
  <si>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</si>
  <si>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</si>
  <si>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</si>
  <si>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</si>
  <si>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</si>
  <si>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</si>
  <si>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</si>
  <si>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</si>
  <si>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</si>
  <si>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</si>
  <si>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</si>
  <si>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</si>
  <si>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</si>
  <si>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</si>
  <si>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</si>
  <si>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</si>
  <si>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</si>
  <si>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</si>
  <si>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</si>
  <si>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</si>
  <si>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</si>
  <si>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</si>
  <si>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</si>
  <si>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</si>
  <si>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</si>
  <si>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</si>
  <si>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</si>
  <si>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</si>
  <si>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</si>
  <si>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</si>
  <si>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</si>
  <si>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</si>
  <si>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</si>
  <si>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</si>
  <si>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</si>
  <si>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</si>
  <si>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</si>
  <si>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</si>
  <si>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</si>
  <si>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</si>
  <si>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</si>
  <si>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</si>
  <si>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</si>
  <si>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</si>
  <si>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</si>
  <si>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</si>
  <si>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</si>
  <si>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</si>
  <si>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</si>
  <si>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</si>
  <si>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</si>
  <si>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</si>
  <si>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</si>
  <si>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</si>
  <si>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</si>
  <si>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</si>
  <si>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</si>
  <si>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</si>
  <si>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</si>
  <si>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</si>
  <si>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</si>
  <si>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</si>
  <si>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</si>
  <si>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</si>
  <si>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</si>
  <si>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</si>
  <si>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</si>
  <si>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</si>
  <si>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</si>
  <si>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</si>
  <si>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</si>
  <si>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</si>
  <si>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</si>
  <si>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</si>
  <si>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</si>
  <si>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</si>
  <si>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</si>
  <si>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</si>
  <si>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</si>
  <si>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</si>
  <si>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</si>
  <si>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</si>
  <si>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</si>
  <si>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</si>
  <si>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</si>
  <si>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</si>
  <si>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</si>
  <si>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</si>
  <si>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</si>
  <si>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</si>
  <si>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</si>
  <si>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</si>
  <si>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</si>
  <si>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</si>
  <si>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</si>
  <si>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</si>
  <si>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</si>
  <si>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</si>
  <si>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</si>
  <si>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</si>
  <si>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</si>
  <si>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</si>
  <si>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</si>
  <si>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</si>
  <si>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</si>
  <si>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</si>
  <si>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</si>
  <si>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</si>
  <si>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</si>
  <si>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</si>
  <si>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</si>
  <si>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</si>
  <si>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</si>
  <si>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</si>
  <si>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</si>
  <si>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</si>
  <si>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</si>
  <si>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</si>
  <si>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</si>
  <si>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</si>
  <si>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</si>
  <si>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</si>
  <si>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</si>
  <si>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</si>
  <si>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</si>
  <si>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</si>
  <si>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</si>
  <si>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</si>
  <si>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</si>
  <si>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</si>
  <si>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</si>
  <si>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</si>
  <si>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</si>
  <si>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</si>
  <si>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</si>
  <si>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</si>
  <si>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</si>
  <si>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</si>
  <si>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</si>
  <si>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</si>
  <si>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</si>
  <si>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</si>
  <si>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</si>
  <si>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</si>
  <si>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</si>
  <si>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</si>
  <si>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</si>
  <si>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</si>
  <si>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</si>
  <si>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</si>
  <si>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</si>
  <si>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</si>
  <si>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</si>
  <si>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</si>
  <si>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</si>
  <si>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</si>
  <si>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</si>
  <si>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</si>
  <si>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</si>
  <si>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</si>
  <si>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</si>
  <si>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</si>
  <si>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</si>
  <si>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</si>
  <si>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</si>
  <si>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</si>
  <si>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</si>
  <si>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</si>
  <si>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</si>
  <si>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</si>
  <si>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</si>
  <si>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</si>
  <si>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</si>
  <si>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</si>
  <si>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</si>
  <si>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</si>
  <si>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</si>
  <si>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</si>
  <si>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</si>
  <si>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</si>
  <si>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</si>
  <si>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</si>
  <si>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</si>
  <si>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</si>
  <si>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</si>
  <si>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</si>
  <si>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</si>
  <si>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</si>
  <si>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</si>
  <si>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</si>
  <si>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</si>
  <si>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</si>
  <si>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</si>
  <si>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</si>
  <si>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</si>
  <si>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</si>
  <si>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</si>
  <si>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</si>
  <si>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</si>
  <si>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</si>
  <si>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</si>
  <si>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</si>
  <si>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</si>
  <si>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</si>
  <si>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</si>
  <si>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</si>
  <si>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</si>
  <si>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</si>
  <si>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</si>
  <si>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</si>
  <si>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</si>
  <si>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</si>
  <si>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</si>
  <si>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</si>
  <si>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</si>
  <si>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</si>
  <si>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</si>
  <si>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</si>
  <si>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</si>
  <si>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</si>
  <si>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</si>
  <si>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</si>
  <si>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</si>
  <si>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</si>
  <si>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</si>
  <si>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</si>
  <si>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</si>
  <si>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</si>
  <si>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</si>
  <si>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</si>
  <si>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</si>
  <si>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</si>
  <si>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</si>
  <si>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</si>
  <si>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</si>
  <si>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</si>
  <si>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</si>
  <si>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</si>
  <si>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</si>
  <si>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</si>
  <si>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</si>
  <si>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</si>
  <si>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</si>
  <si>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</si>
  <si>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</si>
  <si>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</si>
  <si>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</si>
  <si>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</si>
  <si>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</si>
  <si>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</si>
  <si>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</si>
  <si>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</si>
  <si>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</si>
  <si>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</si>
  <si>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</si>
  <si>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</si>
  <si>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</si>
  <si>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</si>
  <si>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</si>
  <si>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</si>
  <si>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</si>
  <si>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</si>
  <si>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</si>
  <si>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</si>
  <si>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</si>
  <si>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</si>
  <si>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</si>
  <si>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</si>
  <si>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</si>
  <si>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</si>
  <si>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</si>
  <si>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</si>
  <si>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</si>
  <si>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</si>
  <si>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</si>
  <si>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</si>
  <si>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</si>
  <si>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</si>
  <si>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</si>
  <si>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</si>
  <si>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</si>
  <si>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</si>
  <si>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</si>
  <si>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</si>
  <si>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</si>
  <si>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</si>
  <si>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</si>
  <si>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</si>
  <si>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</si>
  <si>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</si>
  <si>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</si>
  <si>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</si>
  <si>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</si>
  <si>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</si>
  <si>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</si>
  <si>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</si>
  <si>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</si>
  <si>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</si>
  <si>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</si>
  <si>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</si>
  <si>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</si>
  <si>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</si>
  <si>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</si>
  <si>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</si>
  <si>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</si>
  <si>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</si>
  <si>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</si>
  <si>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</si>
  <si>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</si>
  <si>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</si>
  <si>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</si>
  <si>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</si>
  <si>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</si>
  <si>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</si>
  <si>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</si>
  <si>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</si>
  <si>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</si>
  <si>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</si>
  <si>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</si>
  <si>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</si>
  <si>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</si>
  <si>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</si>
  <si>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</si>
  <si>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</si>
  <si>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</si>
  <si>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</si>
  <si>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</si>
  <si>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</si>
  <si>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</si>
  <si>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</si>
  <si>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</si>
  <si>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</si>
  <si>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</si>
  <si>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</si>
  <si>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</si>
  <si>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</si>
  <si>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</si>
  <si>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</si>
  <si>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</si>
  <si>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</si>
  <si>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</si>
  <si>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</si>
  <si>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</si>
  <si>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</si>
  <si>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</si>
  <si>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</si>
  <si>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</si>
  <si>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</si>
  <si>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</si>
  <si>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</si>
  <si>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</si>
  <si>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</si>
  <si>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</si>
  <si>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</si>
  <si>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</si>
  <si>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</si>
  <si>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</si>
  <si>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</si>
  <si>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</si>
  <si>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</si>
  <si>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</si>
  <si>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</si>
  <si>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</si>
  <si>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</si>
  <si>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</si>
  <si>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</si>
  <si>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</si>
  <si>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</si>
  <si>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</si>
  <si>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</si>
  <si>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</si>
  <si>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</si>
  <si>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</si>
  <si>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</si>
  <si>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</si>
  <si>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</si>
  <si>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</si>
  <si>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</si>
  <si>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</si>
  <si>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</si>
  <si>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</si>
  <si>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</si>
  <si>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</si>
  <si>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</si>
  <si>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</si>
  <si>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</si>
  <si>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</si>
  <si>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</si>
  <si>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</si>
  <si>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</si>
  <si>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</si>
  <si>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</si>
  <si>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</si>
  <si>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</si>
  <si>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</si>
  <si>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</si>
  <si>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</si>
  <si>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</si>
  <si>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</si>
  <si>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</si>
  <si>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</si>
  <si>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</si>
  <si>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</si>
  <si>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</si>
  <si>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</si>
  <si>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</si>
  <si>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</si>
  <si>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</si>
  <si>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</si>
  <si>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</si>
  <si>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</si>
  <si>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</si>
  <si>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</si>
  <si>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</si>
  <si>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</si>
  <si>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</si>
  <si>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</si>
  <si>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</si>
  <si>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</si>
  <si>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</si>
  <si>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</si>
  <si>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</si>
  <si>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</si>
  <si>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</si>
  <si>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</si>
  <si>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</si>
  <si>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</si>
  <si>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</si>
  <si>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</si>
  <si>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</si>
  <si>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</si>
  <si>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</si>
  <si>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</si>
  <si>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</si>
  <si>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</si>
  <si>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</si>
  <si>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</si>
  <si>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</si>
  <si>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</si>
  <si>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</si>
  <si>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</si>
  <si>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</si>
  <si>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</si>
  <si>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</si>
  <si>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</si>
  <si>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</si>
  <si>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</si>
  <si>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</si>
  <si>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</si>
  <si>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</si>
  <si>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</si>
  <si>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</si>
  <si>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</si>
  <si>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</si>
  <si>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</si>
  <si>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</si>
  <si>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</si>
  <si>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</si>
  <si>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</si>
  <si>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</si>
  <si>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</si>
  <si>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</si>
  <si>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</si>
  <si>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</si>
  <si>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</si>
  <si>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</si>
  <si>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</si>
  <si>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</si>
  <si>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</si>
  <si>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</si>
  <si>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</si>
  <si>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</si>
  <si>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</si>
  <si>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</si>
  <si>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</si>
  <si>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</si>
  <si>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</si>
  <si>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</si>
  <si>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</si>
  <si>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</si>
  <si>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</si>
  <si>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</si>
  <si>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</si>
  <si>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</si>
  <si>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</si>
  <si>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</si>
  <si>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</si>
  <si>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</si>
  <si>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</si>
  <si>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</si>
  <si>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</si>
  <si>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</si>
  <si>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</si>
  <si>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</si>
  <si>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</si>
  <si>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</si>
  <si>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</si>
  <si>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</si>
  <si>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</si>
  <si>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</si>
  <si>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</si>
  <si>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</si>
  <si>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</si>
  <si>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</si>
  <si>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</si>
  <si>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</si>
  <si>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</si>
  <si>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</si>
  <si>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</si>
  <si>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</si>
  <si>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</si>
  <si>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</si>
  <si>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</si>
  <si>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</si>
  <si>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</si>
  <si>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</si>
  <si>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</si>
  <si>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</si>
  <si>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</si>
  <si>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</si>
  <si>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</si>
  <si>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</si>
  <si>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</si>
  <si>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</si>
  <si>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</si>
  <si>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</si>
  <si>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</si>
  <si>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</si>
  <si>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</si>
  <si>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</si>
  <si>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</si>
  <si>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</si>
  <si>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</si>
  <si>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</si>
  <si>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</si>
  <si>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</si>
  <si>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</si>
  <si>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</si>
  <si>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</si>
  <si>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</si>
  <si>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</si>
  <si>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</si>
  <si>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</si>
  <si>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</si>
  <si>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</si>
  <si>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</si>
  <si>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</si>
  <si>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</si>
  <si>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</si>
  <si>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</si>
  <si>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</si>
  <si>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</si>
  <si>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</si>
  <si>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</si>
  <si>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</si>
  <si>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</si>
  <si>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</si>
  <si>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</si>
  <si>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</si>
  <si>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</si>
  <si>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</si>
  <si>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</si>
  <si>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</si>
  <si>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</si>
  <si>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</si>
  <si>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</si>
  <si>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</si>
  <si>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</si>
  <si>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</si>
  <si>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</si>
  <si>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</si>
  <si>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</si>
  <si>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</si>
  <si>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</si>
  <si>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</si>
  <si>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</si>
  <si>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</si>
  <si>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</si>
  <si>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</si>
  <si>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</si>
  <si>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</si>
  <si>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</si>
  <si>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</si>
  <si>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</si>
  <si>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</si>
  <si>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</si>
  <si>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</si>
  <si>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</si>
  <si>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</si>
  <si>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</si>
  <si>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</si>
  <si>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</si>
  <si>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</si>
  <si>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</si>
  <si>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</si>
  <si>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</si>
  <si>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</si>
  <si>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</si>
  <si>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</si>
  <si>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</si>
  <si>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</si>
  <si>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</si>
  <si>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</si>
  <si>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</si>
  <si>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</si>
  <si>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</si>
  <si>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</si>
  <si>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</si>
  <si>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</si>
  <si>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</si>
  <si>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</si>
  <si>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</si>
  <si>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</si>
  <si>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</si>
  <si>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</si>
  <si>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</si>
  <si>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</si>
  <si>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</si>
  <si>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</si>
  <si>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</si>
  <si>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</si>
  <si>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</si>
  <si>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</si>
  <si>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</si>
  <si>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</si>
  <si>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</si>
  <si>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</si>
  <si>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</si>
  <si>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</si>
  <si>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</si>
  <si>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</si>
  <si>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</si>
  <si>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</si>
  <si>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</si>
  <si>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</si>
  <si>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</si>
  <si>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</si>
  <si>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</si>
  <si>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</si>
  <si>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</si>
  <si>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</si>
  <si>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</si>
  <si>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</si>
  <si>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</si>
  <si>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</si>
  <si>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</si>
  <si>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</si>
  <si>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</si>
  <si>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</si>
  <si>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</si>
  <si>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</si>
  <si>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</si>
  <si>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</si>
  <si>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</si>
  <si>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</si>
  <si>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</si>
  <si>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</si>
  <si>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</si>
  <si>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</si>
  <si>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</si>
  <si>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</si>
  <si>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</si>
  <si>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</si>
  <si>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</si>
  <si>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</si>
  <si>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</si>
  <si>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</si>
  <si>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</si>
  <si>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</si>
  <si>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</si>
  <si>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</si>
  <si>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</si>
  <si>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</si>
  <si>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</si>
  <si>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</si>
  <si>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</si>
  <si>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</si>
  <si>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</si>
  <si>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</si>
  <si>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</si>
  <si>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</si>
  <si>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</si>
  <si>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</si>
  <si>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</si>
  <si>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</si>
  <si>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</si>
  <si>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</si>
  <si>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</si>
  <si>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</si>
  <si>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</si>
  <si>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</si>
  <si>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</si>
  <si>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</si>
  <si>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</si>
  <si>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</si>
  <si>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</si>
  <si>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</si>
  <si>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</si>
  <si>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</si>
  <si>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</si>
  <si>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</si>
  <si>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</si>
  <si>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</si>
  <si>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</si>
  <si>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</si>
  <si>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</si>
  <si>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</si>
  <si>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</si>
  <si>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</si>
  <si>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</si>
  <si>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</si>
  <si>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</si>
  <si>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</si>
  <si>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</si>
  <si>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</si>
  <si>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</si>
  <si>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</si>
  <si>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</si>
  <si>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</si>
  <si>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</si>
  <si>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</si>
  <si>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</si>
  <si>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</si>
  <si>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</si>
  <si>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</si>
  <si>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</si>
  <si>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</si>
  <si>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</si>
  <si>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</si>
  <si>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</si>
  <si>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</si>
  <si>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</si>
  <si>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</si>
  <si>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</si>
  <si>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</si>
  <si>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</si>
  <si>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</si>
  <si>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</si>
  <si>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</si>
  <si>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</si>
  <si>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</si>
  <si>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</si>
  <si>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</si>
  <si>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</si>
  <si>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</si>
  <si>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</si>
  <si>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</si>
  <si>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</si>
  <si>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</si>
  <si>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</si>
  <si>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</si>
  <si>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</si>
  <si>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</si>
  <si>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</si>
  <si>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</si>
  <si>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</si>
  <si>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</si>
  <si>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</si>
  <si>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</si>
  <si>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</si>
  <si>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</si>
  <si>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</si>
  <si>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</si>
  <si>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</si>
  <si>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</si>
  <si>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</si>
  <si>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</si>
  <si>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</si>
  <si>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</si>
  <si>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</si>
  <si>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</si>
  <si>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</si>
  <si>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</si>
  <si>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</si>
  <si>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</si>
  <si>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</si>
  <si>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</si>
  <si>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</si>
  <si>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</si>
  <si>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</si>
  <si>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</si>
  <si>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</si>
  <si>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</si>
  <si>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</si>
  <si>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</si>
  <si>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</si>
  <si>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</si>
  <si>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</si>
  <si>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</si>
  <si>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</si>
  <si>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</si>
  <si>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</si>
  <si>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</si>
  <si>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</si>
  <si>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</si>
  <si>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</si>
  <si>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</si>
  <si>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</si>
  <si>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</si>
  <si>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</si>
  <si>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</si>
  <si>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</si>
  <si>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</si>
  <si>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</si>
  <si>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</si>
  <si>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</si>
  <si>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</si>
  <si>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</si>
  <si>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</si>
  <si>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</si>
  <si>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</si>
  <si>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</si>
  <si>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</si>
  <si>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</si>
  <si>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</si>
  <si>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</si>
  <si>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</si>
  <si>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</si>
  <si>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</si>
  <si>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</si>
  <si>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</si>
  <si>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</si>
  <si>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</si>
  <si>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</si>
  <si>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</si>
  <si>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</si>
  <si>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</si>
  <si>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</si>
  <si>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</si>
  <si>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</si>
  <si>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</si>
  <si>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</si>
  <si>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</si>
  <si>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</si>
  <si>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</si>
  <si>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</si>
  <si>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</si>
  <si>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</si>
  <si>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</si>
  <si>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</si>
  <si>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</si>
  <si>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</si>
  <si>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</si>
  <si>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</si>
  <si>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</si>
  <si>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</si>
  <si>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</si>
  <si>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</si>
  <si>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</si>
  <si>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</si>
  <si>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</si>
  <si>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</si>
  <si>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</si>
  <si>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</si>
  <si>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</si>
  <si>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</si>
  <si>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</si>
  <si>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</si>
  <si>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</si>
  <si>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</si>
  <si>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</si>
  <si>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</si>
  <si>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</si>
  <si>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</si>
  <si>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</si>
  <si>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</si>
  <si>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</si>
  <si>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</si>
  <si>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</si>
  <si>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</si>
  <si>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</si>
  <si>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</si>
  <si>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</si>
  <si>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</si>
  <si>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</si>
  <si>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</si>
  <si>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</si>
  <si>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</si>
  <si>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</si>
  <si>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</si>
  <si>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</si>
  <si>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</si>
  <si>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</si>
  <si>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</si>
  <si>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</si>
  <si>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</si>
  <si>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</si>
  <si>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</si>
  <si>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</si>
  <si>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</si>
  <si>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</si>
  <si>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</si>
  <si>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</si>
  <si>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</si>
  <si>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</si>
  <si>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</si>
  <si>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</si>
  <si>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</si>
  <si>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</si>
  <si>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</si>
  <si>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</si>
  <si>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</si>
  <si>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</si>
  <si>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</si>
  <si>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</si>
  <si>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</si>
  <si>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</si>
  <si>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</si>
  <si>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</si>
  <si>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</si>
  <si>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</si>
  <si>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</si>
  <si>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</si>
  <si>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</si>
  <si>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</si>
  <si>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</si>
  <si>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</si>
  <si>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</si>
  <si>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</si>
  <si>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</si>
  <si>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</si>
  <si>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</si>
  <si>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</si>
  <si>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</si>
  <si>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</si>
  <si>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</si>
  <si>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</si>
  <si>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</si>
  <si>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</si>
  <si>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</si>
  <si>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</si>
  <si>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</si>
  <si>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</si>
  <si>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</si>
  <si>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</si>
  <si>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</si>
  <si>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</si>
  <si>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</si>
  <si>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</si>
  <si>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</si>
  <si>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</si>
  <si>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</si>
  <si>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</si>
  <si>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</si>
  <si>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</si>
  <si>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</si>
  <si>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</si>
  <si>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</si>
  <si>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</si>
  <si>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</si>
  <si>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</si>
  <si>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</si>
  <si>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</si>
  <si>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</si>
  <si>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</si>
  <si>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</si>
  <si>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</si>
  <si>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</si>
  <si>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</si>
  <si>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</si>
  <si>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</si>
  <si>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</si>
  <si>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</si>
  <si>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</si>
  <si>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</si>
  <si>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</si>
  <si>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</si>
  <si>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</si>
  <si>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</si>
  <si>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</si>
  <si>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</si>
  <si>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</si>
  <si>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</si>
  <si>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</si>
  <si>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</si>
  <si>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</si>
  <si>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</si>
  <si>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</si>
  <si>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</si>
  <si>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</si>
  <si>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</si>
  <si>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</si>
  <si>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</si>
  <si>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</si>
  <si>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</si>
  <si>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</si>
  <si>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</si>
  <si>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</si>
  <si>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</si>
  <si>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</si>
  <si>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</si>
  <si>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</si>
  <si>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</si>
  <si>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</si>
  <si>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</si>
  <si>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</si>
  <si>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</si>
  <si>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</si>
  <si>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</si>
  <si>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</si>
  <si>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</si>
  <si>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</si>
  <si>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</si>
  <si>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</si>
  <si>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</si>
  <si>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</si>
  <si>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</si>
  <si>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</si>
  <si>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</si>
  <si>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</si>
  <si>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</si>
  <si>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</si>
  <si>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</si>
  <si>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</si>
  <si>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</si>
  <si>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</si>
  <si>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</si>
  <si>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</si>
  <si>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</si>
  <si>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</si>
  <si>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</si>
  <si>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</si>
  <si>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</si>
  <si>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</si>
  <si>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</si>
  <si>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</si>
  <si>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</si>
  <si>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</si>
  <si>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</si>
  <si>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</si>
  <si>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</si>
  <si>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</si>
  <si>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</si>
  <si>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</si>
  <si>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</si>
  <si>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</si>
  <si>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</si>
  <si>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</si>
  <si>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</si>
  <si>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</si>
  <si>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</si>
  <si>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</si>
  <si>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</si>
  <si>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</si>
  <si>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</si>
  <si>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</si>
  <si>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</si>
  <si>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</si>
  <si>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</si>
  <si>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</si>
  <si>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</si>
  <si>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</si>
  <si>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</si>
  <si>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</si>
  <si>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</si>
  <si>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</si>
  <si>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</si>
  <si>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</si>
  <si>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</si>
  <si>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</si>
  <si>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</si>
  <si>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</si>
  <si>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</si>
  <si>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</si>
  <si>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</si>
  <si>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</si>
  <si>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</si>
  <si>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</si>
  <si>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</si>
  <si>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</si>
  <si>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</si>
  <si>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</si>
  <si>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</si>
  <si>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</si>
  <si>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</si>
  <si>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</si>
  <si>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</si>
  <si>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</si>
  <si>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</si>
  <si>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</si>
  <si>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</si>
  <si>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</si>
  <si>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</si>
  <si>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</si>
  <si>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</si>
  <si>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</si>
  <si>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</si>
  <si>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</si>
  <si>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</si>
  <si>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</si>
  <si>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</si>
  <si>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</si>
  <si>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</si>
  <si>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</si>
  <si>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</si>
  <si>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</si>
  <si>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</si>
  <si>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</si>
  <si>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</si>
  <si>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</si>
  <si>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</si>
  <si>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</si>
  <si>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</si>
  <si>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</si>
  <si>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</si>
  <si>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</si>
  <si>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</si>
  <si>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</si>
  <si>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</si>
  <si>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</si>
  <si>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</si>
  <si>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</si>
  <si>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</si>
  <si>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</si>
  <si>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</si>
  <si>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</si>
  <si>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</si>
  <si>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</si>
  <si>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</si>
  <si>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</si>
  <si>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</si>
  <si>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</si>
  <si>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</si>
  <si>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</si>
  <si>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</si>
  <si>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</si>
  <si>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</si>
  <si>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</si>
  <si>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</si>
  <si>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</si>
  <si>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</si>
  <si>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</si>
  <si>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</si>
  <si>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</si>
  <si>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</si>
  <si>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</si>
  <si>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</si>
  <si>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</si>
  <si>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</si>
  <si>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</si>
  <si>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</si>
  <si>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</si>
  <si>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</si>
  <si>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</si>
  <si>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</si>
  <si>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</si>
  <si>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</si>
  <si>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</si>
  <si>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</si>
  <si>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</si>
  <si>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</si>
  <si>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</si>
  <si>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</si>
  <si>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</si>
  <si>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</si>
  <si>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</si>
  <si>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</si>
  <si>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</si>
  <si>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</si>
  <si>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</si>
  <si>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</si>
  <si>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</si>
  <si>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</si>
  <si>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</si>
  <si>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</si>
  <si>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</si>
  <si>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</si>
  <si>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</si>
  <si>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</si>
  <si>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</si>
  <si>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</si>
  <si>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</si>
  <si>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</si>
  <si>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</si>
  <si>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</si>
  <si>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</si>
  <si>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</si>
  <si>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</si>
  <si>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</si>
  <si>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</si>
  <si>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</si>
  <si>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</si>
  <si>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</si>
  <si>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</si>
  <si>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</si>
  <si>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</si>
  <si>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</si>
  <si>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</si>
  <si>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</si>
  <si>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</si>
  <si>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</si>
  <si>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</si>
  <si>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</si>
  <si>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</si>
  <si>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</si>
  <si>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</si>
  <si>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</si>
  <si>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</si>
  <si>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</si>
  <si>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</si>
  <si>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</si>
  <si>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</si>
  <si>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</si>
  <si>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</si>
  <si>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</si>
  <si>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</si>
  <si>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</si>
  <si>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</si>
  <si>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</si>
  <si>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</si>
  <si>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</si>
  <si>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</si>
  <si>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</si>
  <si>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</si>
  <si>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</si>
  <si>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</si>
  <si>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</si>
  <si>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</si>
  <si>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</si>
  <si>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</si>
  <si>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</si>
  <si>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</si>
  <si>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</si>
  <si>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</si>
  <si>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</si>
  <si>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</si>
  <si>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</si>
  <si>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</si>
  <si>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</si>
  <si>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</si>
  <si>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</si>
  <si>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</si>
  <si>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</si>
  <si>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</si>
  <si>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</si>
  <si>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</si>
  <si>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</si>
  <si>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</si>
  <si>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</si>
  <si>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</si>
  <si>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</si>
  <si>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</si>
  <si>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</si>
  <si>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</si>
  <si>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</si>
  <si>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</si>
  <si>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</si>
  <si>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</si>
  <si>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</si>
  <si>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</si>
  <si>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</si>
  <si>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</si>
  <si>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</si>
  <si>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</si>
  <si>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</si>
  <si>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</si>
  <si>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</si>
  <si>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</si>
  <si>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</si>
  <si>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</si>
  <si>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</si>
  <si>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</si>
  <si>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</si>
  <si>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</si>
  <si>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</si>
  <si>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</si>
  <si>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</si>
  <si>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</si>
  <si>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</si>
  <si>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</si>
  <si>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</si>
  <si>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</si>
  <si>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</si>
  <si>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</si>
  <si>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</si>
  <si>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</si>
  <si>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</si>
  <si>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</si>
  <si>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</si>
  <si>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</si>
  <si>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</si>
  <si>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</si>
  <si>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</si>
  <si>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</si>
  <si>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</si>
  <si>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</si>
  <si>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</si>
  <si>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</si>
  <si>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</si>
  <si>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</si>
  <si>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</si>
  <si>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</si>
  <si>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</si>
  <si>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</si>
  <si>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</si>
  <si>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</si>
  <si>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</si>
  <si>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</si>
  <si>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</si>
  <si>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</si>
  <si>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</si>
  <si>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</si>
  <si>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</si>
  <si>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</si>
  <si>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</si>
  <si>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</si>
  <si>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</si>
  <si>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</si>
  <si>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</si>
  <si>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</si>
  <si>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</si>
  <si>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</si>
  <si>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</si>
  <si>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</si>
  <si>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</si>
  <si>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</si>
  <si>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</si>
  <si>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</si>
  <si>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</si>
  <si>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</si>
  <si>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</si>
  <si>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</si>
  <si>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</si>
  <si>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</si>
  <si>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</si>
  <si>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</si>
  <si>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</si>
  <si>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</si>
  <si>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</si>
  <si>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</si>
  <si>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</si>
  <si>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</si>
  <si>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</si>
  <si>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</si>
  <si>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</si>
  <si>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</si>
  <si>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</si>
  <si>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</si>
  <si>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</si>
  <si>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</si>
  <si>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</si>
  <si>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</si>
  <si>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</si>
  <si>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</si>
  <si>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</si>
  <si>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</si>
  <si>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</si>
  <si>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</si>
  <si>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</si>
  <si>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</si>
  <si>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</si>
  <si>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</si>
  <si>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</si>
  <si>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</si>
  <si>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</si>
  <si>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</si>
  <si>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</si>
  <si>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</si>
  <si>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</si>
  <si>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</si>
  <si>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</si>
  <si>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</si>
  <si>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</si>
  <si>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</si>
  <si>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</si>
  <si>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</si>
  <si>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</si>
  <si>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</si>
  <si>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</si>
  <si>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</si>
  <si>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</si>
  <si>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</si>
  <si>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</si>
  <si>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</si>
  <si>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</si>
  <si>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</si>
  <si>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</si>
  <si>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</si>
  <si>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</si>
  <si>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</si>
  <si>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</si>
  <si>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</si>
  <si>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</si>
  <si>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</si>
  <si>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</si>
  <si>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</si>
  <si>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</si>
  <si>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</si>
  <si>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</si>
  <si>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</si>
  <si>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</si>
  <si>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</si>
  <si>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</si>
  <si>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</si>
  <si>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</si>
  <si>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</si>
  <si>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</si>
  <si>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</si>
  <si>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</si>
  <si>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</si>
  <si>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</si>
  <si>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</si>
  <si>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</si>
  <si>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</si>
  <si>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</si>
  <si>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</si>
  <si>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</si>
  <si>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</si>
  <si>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</si>
  <si>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</si>
  <si>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</si>
  <si>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</si>
  <si>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</si>
  <si>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</si>
  <si>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</si>
  <si>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</si>
  <si>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</si>
  <si>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</si>
  <si>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</si>
  <si>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</si>
  <si>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</si>
  <si>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</si>
  <si>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</si>
  <si>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</si>
  <si>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</si>
  <si>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</si>
  <si>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</si>
  <si>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</si>
  <si>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</si>
  <si>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</si>
  <si>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</si>
  <si>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</si>
  <si>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</si>
  <si>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</si>
  <si>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</si>
  <si>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</si>
  <si>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</si>
  <si>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</si>
  <si>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</si>
  <si>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</si>
  <si>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</si>
  <si>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</si>
  <si>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</si>
  <si>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</si>
  <si>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</si>
  <si>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</si>
  <si>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</si>
  <si>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</si>
  <si>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</si>
  <si>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</si>
  <si>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</si>
  <si>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</si>
  <si>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</si>
  <si>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</si>
  <si>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</si>
  <si>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</si>
  <si>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</si>
  <si>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</si>
  <si>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</si>
  <si>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</si>
  <si>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</si>
  <si>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</si>
  <si>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</si>
  <si>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</si>
  <si>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</si>
  <si>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</si>
  <si>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</si>
  <si>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</si>
  <si>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</si>
  <si>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</si>
  <si>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</si>
  <si>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</si>
  <si>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</si>
  <si>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</si>
  <si>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</si>
  <si>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</si>
  <si>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</si>
  <si>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</si>
  <si>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</si>
  <si>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</si>
  <si>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</si>
  <si>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</si>
  <si>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</si>
  <si>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</si>
  <si>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</si>
  <si>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</si>
  <si>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</si>
  <si>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</si>
  <si>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</si>
  <si>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</si>
  <si>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</si>
  <si>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</si>
  <si>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</si>
  <si>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</si>
  <si>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</si>
  <si>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</si>
  <si>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</si>
  <si>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</si>
  <si>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</si>
  <si>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</si>
  <si>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</si>
  <si>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</si>
  <si>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</si>
  <si>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</si>
  <si>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</si>
  <si>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</si>
  <si>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</si>
  <si>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</si>
  <si>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</si>
  <si>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</si>
  <si>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</si>
  <si>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</si>
  <si>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</si>
  <si>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</si>
  <si>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</si>
  <si>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</si>
  <si>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</si>
  <si>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</si>
  <si>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</si>
  <si>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</si>
  <si>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</si>
  <si>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</si>
  <si>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</si>
  <si>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</si>
  <si>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</si>
  <si>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</si>
  <si>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</si>
  <si>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</si>
  <si>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</si>
  <si>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</si>
  <si>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</si>
  <si>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</si>
  <si>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</si>
  <si>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</si>
  <si>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</si>
  <si>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</si>
  <si>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</si>
  <si>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</si>
  <si>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</si>
  <si>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</si>
  <si>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</si>
  <si>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</si>
  <si>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</si>
  <si>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</si>
  <si>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</si>
  <si>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</si>
  <si>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</si>
  <si>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</si>
  <si>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</si>
  <si>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</si>
  <si>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</si>
  <si>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</si>
  <si>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</si>
  <si>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</si>
  <si>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</si>
  <si>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</si>
  <si>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</si>
  <si>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</si>
  <si>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</si>
  <si>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</si>
  <si>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</si>
  <si>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</si>
  <si>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</si>
  <si>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</si>
  <si>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</si>
  <si>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</si>
  <si>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</si>
  <si>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</si>
  <si>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</si>
  <si>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</si>
  <si>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</si>
  <si>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</si>
  <si>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</si>
  <si>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</si>
  <si>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</si>
  <si>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</si>
  <si>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</si>
  <si>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</si>
  <si>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</si>
  <si>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</si>
  <si>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</si>
  <si>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</si>
  <si>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</si>
  <si>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</si>
  <si>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</si>
  <si>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</si>
  <si>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</si>
  <si>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</si>
  <si>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</si>
  <si>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</si>
  <si>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</si>
  <si>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</si>
  <si>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</si>
  <si>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</si>
  <si>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</si>
  <si>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</si>
  <si>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</si>
  <si>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</si>
  <si>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</si>
  <si>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</si>
  <si>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</si>
  <si>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</si>
  <si>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</si>
  <si>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</si>
  <si>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</si>
  <si>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</si>
  <si>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</si>
  <si>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</si>
  <si>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</si>
  <si>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</si>
  <si>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</si>
  <si>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</si>
  <si>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</si>
  <si>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</si>
  <si>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</si>
  <si>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</si>
  <si>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</si>
  <si>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</si>
  <si>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</si>
  <si>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</si>
  <si>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</si>
  <si>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</si>
  <si>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</si>
  <si>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</si>
  <si>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</si>
  <si>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</si>
  <si>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</si>
  <si>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</si>
  <si>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</si>
  <si>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</si>
  <si>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</si>
  <si>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</si>
  <si>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</si>
  <si>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</si>
  <si>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</si>
  <si>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</si>
  <si>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</si>
  <si>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</si>
  <si>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</si>
  <si>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</si>
  <si>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</si>
  <si>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</si>
  <si>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</si>
  <si>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</si>
  <si>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</si>
  <si>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</si>
  <si>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</si>
  <si>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</si>
  <si>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</si>
  <si>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</si>
  <si>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</si>
  <si>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</si>
  <si>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</si>
  <si>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</si>
  <si>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</si>
  <si>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</si>
  <si>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</si>
  <si>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</si>
  <si>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</si>
  <si>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</si>
  <si>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</si>
  <si>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</si>
  <si>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</si>
  <si>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</si>
  <si>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</si>
  <si>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</si>
  <si>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</si>
  <si>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</si>
  <si>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</si>
  <si>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</si>
  <si>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</si>
  <si>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</si>
  <si>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</si>
  <si>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</si>
  <si>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</si>
  <si>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</si>
  <si>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</si>
  <si>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</si>
  <si>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</si>
  <si>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</si>
  <si>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</si>
  <si>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</si>
  <si>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</si>
  <si>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</si>
  <si>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</si>
  <si>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</si>
  <si>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</si>
  <si>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</si>
  <si>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</si>
  <si>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</si>
  <si>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</si>
  <si>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</si>
  <si>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</si>
  <si>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</si>
  <si>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</si>
  <si>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</si>
  <si>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</si>
  <si>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</si>
  <si>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</si>
  <si>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</si>
  <si>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</si>
  <si>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</si>
  <si>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</si>
  <si>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</si>
  <si>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</si>
  <si>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</si>
  <si>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</si>
  <si>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</si>
  <si>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</si>
  <si>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</si>
  <si>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</si>
  <si>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</si>
  <si>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</si>
  <si>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</si>
  <si>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</si>
  <si>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</si>
  <si>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</si>
  <si>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</si>
  <si>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</si>
  <si>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</si>
  <si>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</si>
  <si>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</si>
  <si>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</si>
  <si>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</si>
  <si>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</si>
  <si>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</si>
  <si>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</si>
  <si>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</si>
  <si>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</si>
  <si>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</si>
  <si>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</si>
  <si>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</si>
  <si>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</si>
  <si>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</si>
  <si>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</si>
  <si>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</si>
  <si>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</si>
  <si>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</si>
  <si>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</si>
  <si>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</si>
  <si>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</si>
  <si>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</si>
  <si>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</si>
  <si>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</si>
  <si>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</si>
  <si>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</si>
  <si>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</si>
  <si>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</si>
  <si>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</si>
  <si>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</si>
  <si>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</si>
  <si>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</si>
  <si>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</si>
  <si>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</si>
  <si>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</si>
  <si>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</si>
  <si>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</si>
  <si>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</si>
  <si>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</si>
  <si>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</si>
  <si>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</si>
  <si>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</si>
  <si>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</si>
  <si>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</si>
  <si>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</si>
  <si>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</si>
  <si>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</si>
  <si>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</si>
  <si>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</si>
  <si>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</si>
  <si>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</si>
  <si>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</si>
  <si>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</si>
  <si>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</si>
  <si>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</si>
  <si>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</si>
  <si>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</si>
  <si>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</si>
  <si>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</si>
  <si>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</si>
  <si>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</si>
  <si>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</si>
  <si>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</si>
  <si>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</si>
  <si>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</si>
  <si>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</si>
  <si>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</si>
  <si>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</si>
  <si>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</si>
  <si>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</si>
  <si>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</si>
  <si>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</si>
  <si>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</si>
  <si>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</si>
  <si>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</si>
  <si>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</si>
  <si>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</si>
  <si>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</si>
  <si>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</si>
  <si>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</si>
  <si>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</si>
  <si>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</si>
  <si>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</si>
  <si>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</si>
  <si>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</si>
  <si>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</si>
  <si>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</si>
  <si>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</si>
  <si>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</si>
  <si>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</si>
  <si>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</si>
  <si>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</si>
  <si>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</si>
  <si>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</si>
  <si>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</si>
  <si>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</si>
  <si>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</si>
  <si>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</si>
  <si>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</si>
  <si>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</si>
  <si>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</si>
  <si>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</si>
  <si>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</si>
  <si>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</si>
  <si>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</si>
  <si>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</si>
  <si>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</si>
  <si>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</si>
  <si>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</si>
  <si>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</si>
  <si>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</si>
  <si>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</si>
  <si>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</si>
  <si>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</si>
  <si>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</si>
  <si>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</si>
  <si>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</si>
  <si>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</si>
  <si>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</si>
  <si>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</si>
  <si>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</si>
  <si>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</si>
  <si>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</si>
  <si>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</si>
  <si>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</si>
  <si>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</si>
  <si>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</si>
  <si>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</si>
  <si>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</si>
  <si>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</si>
  <si>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</si>
  <si>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</si>
  <si>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</si>
  <si>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</si>
  <si>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</si>
  <si>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</si>
  <si>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</si>
  <si>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</si>
  <si>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</si>
  <si>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</si>
  <si>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</si>
  <si>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</si>
  <si>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</si>
  <si>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</si>
  <si>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</si>
  <si>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</si>
  <si>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</si>
  <si>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</si>
  <si>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</si>
  <si>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</si>
  <si>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</si>
  <si>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</si>
  <si>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</si>
  <si>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</si>
  <si>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</si>
  <si>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</si>
  <si>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</si>
  <si>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</si>
  <si>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</si>
  <si>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</si>
  <si>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</si>
  <si>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</si>
  <si>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</si>
  <si>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</si>
  <si>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</si>
  <si>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</si>
  <si>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</si>
  <si>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</si>
  <si>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</si>
  <si>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</si>
  <si>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</si>
  <si>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</si>
  <si>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</si>
  <si>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</si>
  <si>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</si>
  <si>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</si>
  <si>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</si>
  <si>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</si>
  <si>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</si>
  <si>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</si>
  <si>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</si>
  <si>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</si>
  <si>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</si>
  <si>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</si>
  <si>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</si>
  <si>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</si>
  <si>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</si>
  <si>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</si>
  <si>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</si>
  <si>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</si>
  <si>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</si>
  <si>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</si>
  <si>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</si>
  <si>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</si>
  <si>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</si>
  <si>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</si>
  <si>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</si>
  <si>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</si>
  <si>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</si>
  <si>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</si>
  <si>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</si>
  <si>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</si>
  <si>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</si>
  <si>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</si>
  <si>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</si>
  <si>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</si>
  <si>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</si>
  <si>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</si>
  <si>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</si>
  <si>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</si>
  <si>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</si>
  <si>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</si>
  <si>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</si>
  <si>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</si>
  <si>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</si>
  <si>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</si>
  <si>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</si>
  <si>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</si>
  <si>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</si>
  <si>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</si>
  <si>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</si>
  <si>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</si>
  <si>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</si>
  <si>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</si>
  <si>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</si>
  <si>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</si>
  <si>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</si>
  <si>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</si>
  <si>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</si>
  <si>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</si>
  <si>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</si>
  <si>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</si>
  <si>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</si>
  <si>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</si>
  <si>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</si>
  <si>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</si>
  <si>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</si>
  <si>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</si>
  <si>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</si>
  <si>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</si>
  <si>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</si>
  <si>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</si>
  <si>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</si>
  <si>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</si>
  <si>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</si>
  <si>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</si>
  <si>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</si>
  <si>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</si>
  <si>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</si>
  <si>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</si>
  <si>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</si>
  <si>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</si>
  <si>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</si>
  <si>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</si>
  <si>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</si>
  <si>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</si>
  <si>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</si>
  <si>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</si>
  <si>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</si>
  <si>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</si>
  <si>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</si>
  <si>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</si>
  <si>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</si>
  <si>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</si>
  <si>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</si>
  <si>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</si>
  <si>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</si>
  <si>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</si>
  <si>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</si>
  <si>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</si>
  <si>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</si>
  <si>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</si>
  <si>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</si>
  <si>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</si>
  <si>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</si>
  <si>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</si>
  <si>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</si>
  <si>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</si>
  <si>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</si>
  <si>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</si>
  <si>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</si>
  <si>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</si>
  <si>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</si>
  <si>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</si>
  <si>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</si>
  <si>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</si>
  <si>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</si>
  <si>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</si>
  <si>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</si>
  <si>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</si>
  <si>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</si>
  <si>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</si>
  <si>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</si>
  <si>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</si>
  <si>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</si>
  <si>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</si>
  <si>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</si>
  <si>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</si>
  <si>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</si>
  <si>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</si>
  <si>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</si>
  <si>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</si>
  <si>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</si>
  <si>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</si>
  <si>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</si>
  <si>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</si>
  <si>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</si>
  <si>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</si>
  <si>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</si>
  <si>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</si>
  <si>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</si>
  <si>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</si>
  <si>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</si>
  <si>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</si>
  <si>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</si>
  <si>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</si>
  <si>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</si>
  <si>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</si>
  <si>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</si>
  <si>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</si>
  <si>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</si>
  <si>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</si>
  <si>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</si>
  <si>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</si>
  <si>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</si>
  <si>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</si>
  <si>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</si>
  <si>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</si>
  <si>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</si>
  <si>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</si>
  <si>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</si>
  <si>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</si>
  <si>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</si>
  <si>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</si>
  <si>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</si>
  <si>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</si>
  <si>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</si>
  <si>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</si>
  <si>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</si>
  <si>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</si>
  <si>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</si>
  <si>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</si>
  <si>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</si>
  <si>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</si>
  <si>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</si>
  <si>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</si>
  <si>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</si>
  <si>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</si>
  <si>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</si>
  <si>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</si>
  <si>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</si>
  <si>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</si>
  <si>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</si>
  <si>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</si>
  <si>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</si>
  <si>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</si>
  <si>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</si>
  <si>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</si>
  <si>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</si>
  <si>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</si>
  <si>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</si>
  <si>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</si>
  <si>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</si>
  <si>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</si>
  <si>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</si>
  <si>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</si>
  <si>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</si>
  <si>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</si>
  <si>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</si>
  <si>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</si>
  <si>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</si>
  <si>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</si>
  <si>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</si>
  <si>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</si>
  <si>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</si>
  <si>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</si>
  <si>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</si>
  <si>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</si>
  <si>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</si>
  <si>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</si>
  <si>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</si>
  <si>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</si>
  <si>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</si>
  <si>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</si>
  <si>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</si>
  <si>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</si>
  <si>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</si>
  <si>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</si>
  <si>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</si>
  <si>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</si>
  <si>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</si>
  <si>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</si>
  <si>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</si>
  <si>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</si>
  <si>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</si>
  <si>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</si>
  <si>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</si>
  <si>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</si>
  <si>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</si>
  <si>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</si>
  <si>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</si>
  <si>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</si>
  <si>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</si>
  <si>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</si>
  <si>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</si>
  <si>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</si>
  <si>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</si>
  <si>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</si>
  <si>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</si>
  <si>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</si>
  <si>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</si>
  <si>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</si>
  <si>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</si>
  <si>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</si>
  <si>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</si>
  <si>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</si>
  <si>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</si>
  <si>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</si>
  <si>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</si>
  <si>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</si>
  <si>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</si>
  <si>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</si>
  <si>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</si>
  <si>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</si>
  <si>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</si>
  <si>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</si>
  <si>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</si>
  <si>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</si>
  <si>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</si>
  <si>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</si>
  <si>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</si>
  <si>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</si>
  <si>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</si>
  <si>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</si>
  <si>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</si>
  <si>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</si>
  <si>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</si>
  <si>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</si>
  <si>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</si>
  <si>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</si>
  <si>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</si>
  <si>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</si>
  <si>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</si>
  <si>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</si>
  <si>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</si>
  <si>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</si>
  <si>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</si>
  <si>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</si>
  <si>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</si>
  <si>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</si>
  <si>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</si>
  <si>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</si>
  <si>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</si>
  <si>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</si>
  <si>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</si>
  <si>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</si>
  <si>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</si>
  <si>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</si>
  <si>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</si>
  <si>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</si>
  <si>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</si>
  <si>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</si>
  <si>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</si>
  <si>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</si>
  <si>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</si>
  <si>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</si>
  <si>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</si>
  <si>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</si>
  <si>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</si>
  <si>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</si>
  <si>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</si>
  <si>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</si>
  <si>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</si>
  <si>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</si>
  <si>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</si>
  <si>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</si>
  <si>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</si>
  <si>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</si>
  <si>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</si>
  <si>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</si>
  <si>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</si>
  <si>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</si>
  <si>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</si>
  <si>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</si>
  <si>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</si>
  <si>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</si>
  <si>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</si>
  <si>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</si>
  <si>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</si>
  <si>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</si>
  <si>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</si>
  <si>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</si>
  <si>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</si>
  <si>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</si>
  <si>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</si>
  <si>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</si>
  <si>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</si>
  <si>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</si>
  <si>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</si>
  <si>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</si>
  <si>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</si>
  <si>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</si>
  <si>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</si>
  <si>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</si>
  <si>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</si>
  <si>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</si>
  <si>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</si>
  <si>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</si>
  <si>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</si>
  <si>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</si>
  <si>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</si>
  <si>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</si>
  <si>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</si>
  <si>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</si>
  <si>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</si>
  <si>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</si>
  <si>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</si>
  <si>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</si>
  <si>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</si>
  <si>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</si>
  <si>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</si>
  <si>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</si>
  <si>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</si>
  <si>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</si>
  <si>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</si>
  <si>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</si>
  <si>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</si>
  <si>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</si>
  <si>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</si>
  <si>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</si>
  <si>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</si>
  <si>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</si>
  <si>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</si>
  <si>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</si>
  <si>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</si>
  <si>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</si>
  <si>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</si>
  <si>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</si>
  <si>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</si>
  <si>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</si>
  <si>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</si>
  <si>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</si>
  <si>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</si>
  <si>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</si>
  <si>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</si>
  <si>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</si>
  <si>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</si>
  <si>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</si>
  <si>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</si>
  <si>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</si>
  <si>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</si>
  <si>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</si>
  <si>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</si>
  <si>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</si>
  <si>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</si>
  <si>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</si>
  <si>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</si>
  <si>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</si>
  <si>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</si>
  <si>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</si>
  <si>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</si>
  <si>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</si>
  <si>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</si>
  <si>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</si>
  <si>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</si>
  <si>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</si>
  <si>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</si>
  <si>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</si>
  <si>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</si>
  <si>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</si>
  <si>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</si>
  <si>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</si>
  <si>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</si>
  <si>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</si>
  <si>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</si>
  <si>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</si>
  <si>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</si>
  <si>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</si>
  <si>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</si>
  <si>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</si>
  <si>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</si>
  <si>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</si>
  <si>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</si>
  <si>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</si>
  <si>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</si>
  <si>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</si>
  <si>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</si>
  <si>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</si>
  <si>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</si>
  <si>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</si>
  <si>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</si>
  <si>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</si>
  <si>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</si>
  <si>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</si>
  <si>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</si>
  <si>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</si>
  <si>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</si>
  <si>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</si>
  <si>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</si>
  <si>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</si>
  <si>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</si>
  <si>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</si>
  <si>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</si>
  <si>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</si>
  <si>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</si>
  <si>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</si>
  <si>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</si>
  <si>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</si>
  <si>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</si>
  <si>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</si>
  <si>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</si>
  <si>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</si>
  <si>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</si>
  <si>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</si>
  <si>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</si>
  <si>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</si>
  <si>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</si>
  <si>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</si>
  <si>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</si>
  <si>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</si>
  <si>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</si>
  <si>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</si>
  <si>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</si>
  <si>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</si>
  <si>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</si>
  <si>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</si>
  <si>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</si>
  <si>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</si>
  <si>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</si>
  <si>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</si>
  <si>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</si>
  <si>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</si>
  <si>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</si>
  <si>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</si>
  <si>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</si>
  <si>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</si>
  <si>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</si>
  <si>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</si>
  <si>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</si>
  <si>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</si>
  <si>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</si>
  <si>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</si>
  <si>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</si>
  <si>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</si>
  <si>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</si>
  <si>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</si>
  <si>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</si>
  <si>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</si>
  <si>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</si>
  <si>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</si>
  <si>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</si>
  <si>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</si>
  <si>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</si>
  <si>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</si>
  <si>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</si>
  <si>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</si>
  <si>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</si>
  <si>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</si>
  <si>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</si>
  <si>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</si>
  <si>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</si>
  <si>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</si>
  <si>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</si>
  <si>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</si>
  <si>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</si>
  <si>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</si>
  <si>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</si>
  <si>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</si>
  <si>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</si>
  <si>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</si>
  <si>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</si>
  <si>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</si>
  <si>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</si>
  <si>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</si>
  <si>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</si>
  <si>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</si>
  <si>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</si>
  <si>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</si>
  <si>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</si>
  <si>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</si>
  <si>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</si>
  <si>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</si>
  <si>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</si>
  <si>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</si>
  <si>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</si>
  <si>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</si>
  <si>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</si>
  <si>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</si>
  <si>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</si>
  <si>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</si>
  <si>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</si>
  <si>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</si>
  <si>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</si>
  <si>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</si>
  <si>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</si>
  <si>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</si>
  <si>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</si>
  <si>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</si>
  <si>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</si>
  <si>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</si>
  <si>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</si>
  <si>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</si>
  <si>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</si>
  <si>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</si>
  <si>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</si>
  <si>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</si>
  <si>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</si>
  <si>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</si>
  <si>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</si>
  <si>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</si>
  <si>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</si>
  <si>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</si>
  <si>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</si>
  <si>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</si>
  <si>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</si>
  <si>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</si>
  <si>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</si>
  <si>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</si>
  <si>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</si>
  <si>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</si>
  <si>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</si>
  <si>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</si>
  <si>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</si>
  <si>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</si>
  <si>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</si>
  <si>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</si>
  <si>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</si>
  <si>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</si>
  <si>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</si>
  <si>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</si>
  <si>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</si>
  <si>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</si>
  <si>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</si>
  <si>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</si>
  <si>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</si>
  <si>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</si>
  <si>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</si>
  <si>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</si>
  <si>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</si>
  <si>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</si>
  <si>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</si>
  <si>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</si>
  <si>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</si>
  <si>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</si>
  <si>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</si>
  <si>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</si>
  <si>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</si>
  <si>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</si>
  <si>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</si>
  <si>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</si>
  <si>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</si>
  <si>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</si>
  <si>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</si>
  <si>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</si>
  <si>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</si>
  <si>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</si>
  <si>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</si>
  <si>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</si>
  <si>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</si>
  <si>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</si>
  <si>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</si>
  <si>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</si>
  <si>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</si>
  <si>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</si>
  <si>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</si>
  <si>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</si>
  <si>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</si>
  <si>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</si>
  <si>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</si>
  <si>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</si>
  <si>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</si>
  <si>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</si>
  <si>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</si>
  <si>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</si>
  <si>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</si>
  <si>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</si>
  <si>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</si>
  <si>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</si>
  <si>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</si>
  <si>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</si>
  <si>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</si>
  <si>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</si>
  <si>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</si>
  <si>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</si>
  <si>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</si>
  <si>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</si>
  <si>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</si>
  <si>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</si>
  <si>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</si>
  <si>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</si>
  <si>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</si>
  <si>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</si>
  <si>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</si>
  <si>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</si>
  <si>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</si>
  <si>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</si>
  <si>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</si>
  <si>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</si>
  <si>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</si>
  <si>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</si>
  <si>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</si>
  <si>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</si>
  <si>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</si>
  <si>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</si>
  <si>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</si>
  <si>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</si>
  <si>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</si>
  <si>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</si>
  <si>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</si>
  <si>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</si>
  <si>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</si>
  <si>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</si>
  <si>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</si>
  <si>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</si>
  <si>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</si>
  <si>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</si>
  <si>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</si>
  <si>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</si>
  <si>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</si>
  <si>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</si>
  <si>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</si>
  <si>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</si>
  <si>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</si>
  <si>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</si>
  <si>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</si>
  <si>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</si>
  <si>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</si>
  <si>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</si>
  <si>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</si>
  <si>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</si>
  <si>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</si>
  <si>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</si>
  <si>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</si>
  <si>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</si>
  <si>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</si>
  <si>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</si>
  <si>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</si>
  <si>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</si>
  <si>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</si>
  <si>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</si>
  <si>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</si>
  <si>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</si>
  <si>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</si>
  <si>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</si>
  <si>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</si>
  <si>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</si>
  <si>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</si>
  <si>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</si>
  <si>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</si>
  <si>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</si>
  <si>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</si>
  <si>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</si>
  <si>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</si>
  <si>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</si>
  <si>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</si>
  <si>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</si>
  <si>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</si>
  <si>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</si>
  <si>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</si>
  <si>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</si>
  <si>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</si>
  <si>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</si>
  <si>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</si>
  <si>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</si>
  <si>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</si>
  <si>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</si>
  <si>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</si>
  <si>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</si>
  <si>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</si>
  <si>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</si>
  <si>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</si>
  <si>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</si>
  <si>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</si>
  <si>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</si>
  <si>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</si>
  <si>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</si>
  <si>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</si>
  <si>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</si>
  <si>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</si>
  <si>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</si>
  <si>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</si>
  <si>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</si>
  <si>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</si>
  <si>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</si>
  <si>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</si>
  <si>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</si>
  <si>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</si>
  <si>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</si>
  <si>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</si>
  <si>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</si>
  <si>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</si>
  <si>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</si>
  <si>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</si>
  <si>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</si>
  <si>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</si>
  <si>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</si>
  <si>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</si>
  <si>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</si>
  <si>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</si>
  <si>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</si>
  <si>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</si>
  <si>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</si>
  <si>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</si>
  <si>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</si>
  <si>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</si>
  <si>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</si>
  <si>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</si>
  <si>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</si>
  <si>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</si>
  <si>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</si>
  <si>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</si>
  <si>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</si>
  <si>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</si>
  <si>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</si>
  <si>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</si>
  <si>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</si>
  <si>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</si>
  <si>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</si>
  <si>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</si>
  <si>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</si>
  <si>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</si>
  <si>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</si>
  <si>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</si>
  <si>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</si>
  <si>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</si>
  <si>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</si>
  <si>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</si>
  <si>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</si>
  <si>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</si>
  <si>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</si>
  <si>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</si>
  <si>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</si>
  <si>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</si>
  <si>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</si>
  <si>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</si>
  <si>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</si>
  <si>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</si>
  <si>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</si>
  <si>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</si>
  <si>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</si>
  <si>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</si>
  <si>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</si>
  <si>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</si>
  <si>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</si>
  <si>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</si>
  <si>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</si>
  <si>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</si>
  <si>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</si>
  <si>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</si>
  <si>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</si>
  <si>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</si>
  <si>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</si>
  <si>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</si>
  <si>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</si>
  <si>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</si>
  <si>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</si>
  <si>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</si>
  <si>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</si>
  <si>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</si>
  <si>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</si>
  <si>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</si>
  <si>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</si>
  <si>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</si>
  <si>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</si>
  <si>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</si>
  <si>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</si>
  <si>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</si>
  <si>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</si>
  <si>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</si>
  <si>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</si>
  <si>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</si>
  <si>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</si>
  <si>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</si>
  <si>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</si>
  <si>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</si>
  <si>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</si>
  <si>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</si>
  <si>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</si>
  <si>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</si>
  <si>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</si>
  <si>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</si>
  <si>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</si>
  <si>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</si>
  <si>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</si>
  <si>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</si>
  <si>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</si>
  <si>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</si>
  <si>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</si>
  <si>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</si>
  <si>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</si>
  <si>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</si>
  <si>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</si>
  <si>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</si>
  <si>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</si>
  <si>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</si>
  <si>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</si>
  <si>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</si>
  <si>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</si>
  <si>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</si>
  <si>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</si>
  <si>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</si>
  <si>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</si>
  <si>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</si>
  <si>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</si>
  <si>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</si>
  <si>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</si>
  <si>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</si>
  <si>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</si>
  <si>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</si>
  <si>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</si>
  <si>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</si>
  <si>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</si>
  <si>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</si>
  <si>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</si>
  <si>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</si>
  <si>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</si>
  <si>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</si>
  <si>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</si>
  <si>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</si>
  <si>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</si>
  <si>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</si>
  <si>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</si>
  <si>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</si>
  <si>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</si>
  <si>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</si>
  <si>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</si>
  <si>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</si>
  <si>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</si>
  <si>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</si>
  <si>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</si>
  <si>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</si>
  <si>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</si>
  <si>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</si>
  <si>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</si>
  <si>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</si>
  <si>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</si>
  <si>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</si>
  <si>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</si>
  <si>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</si>
  <si>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</si>
  <si>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</si>
  <si>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</si>
  <si>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</si>
  <si>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</si>
  <si>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</si>
  <si>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</si>
  <si>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</si>
  <si>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</si>
  <si>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</si>
  <si>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</si>
  <si>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</si>
  <si>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</si>
  <si>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</si>
  <si>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</si>
  <si>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</si>
  <si>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</si>
  <si>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</si>
  <si>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</si>
  <si>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</si>
  <si>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</si>
  <si>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</si>
  <si>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</si>
  <si>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</si>
  <si>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</si>
  <si>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</si>
  <si>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</si>
  <si>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</si>
  <si>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</si>
  <si>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</si>
  <si>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</si>
  <si>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</si>
  <si>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</si>
  <si>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</si>
  <si>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</si>
  <si>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</si>
  <si>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</si>
  <si>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</si>
  <si>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</si>
  <si>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</si>
  <si>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</si>
  <si>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</si>
  <si>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</si>
  <si>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</si>
  <si>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</si>
  <si>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</si>
  <si>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</si>
  <si>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</si>
  <si>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</si>
  <si>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</si>
  <si>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</si>
  <si>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</si>
  <si>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</si>
  <si>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</si>
  <si>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</si>
  <si>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</si>
  <si>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</si>
  <si>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</si>
  <si>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</si>
  <si>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</si>
  <si>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</si>
  <si>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</si>
  <si>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</si>
  <si>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</si>
  <si>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</si>
  <si>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</si>
  <si>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</si>
  <si>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</si>
  <si>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</si>
  <si>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</si>
  <si>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</si>
  <si>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</si>
  <si>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</si>
  <si>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</si>
  <si>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</si>
  <si>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</si>
  <si>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</si>
  <si>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</si>
  <si>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</si>
  <si>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</si>
  <si>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</si>
  <si>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</si>
  <si>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</si>
  <si>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</si>
  <si>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</si>
  <si>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</si>
  <si>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</si>
  <si>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</si>
  <si>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</si>
  <si>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</si>
  <si>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</si>
  <si>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</si>
  <si>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</si>
  <si>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</si>
  <si>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</si>
  <si>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</si>
  <si>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</si>
  <si>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</si>
  <si>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</si>
  <si>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</si>
  <si>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</si>
  <si>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</si>
  <si>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</si>
  <si>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</si>
  <si>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</si>
  <si>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</si>
  <si>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</si>
  <si>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</si>
  <si>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</si>
  <si>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</si>
  <si>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</si>
  <si>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</si>
  <si>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</si>
  <si>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</si>
  <si>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</si>
  <si>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</si>
  <si>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</si>
  <si>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</si>
  <si>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</si>
  <si>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</si>
  <si>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</si>
  <si>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</si>
  <si>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</si>
  <si>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</si>
  <si>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</si>
  <si>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</si>
  <si>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</si>
  <si>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</si>
  <si>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</si>
  <si>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</si>
  <si>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</si>
  <si>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</si>
  <si>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</si>
  <si>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</si>
  <si>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</si>
  <si>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</si>
  <si>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</si>
  <si>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</si>
  <si>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</si>
  <si>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</si>
  <si>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</si>
  <si>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</si>
  <si>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</si>
  <si>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</si>
  <si>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</si>
  <si>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</si>
  <si>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</si>
  <si>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</si>
  <si>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</si>
  <si>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</si>
  <si>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</si>
  <si>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</si>
  <si>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</si>
  <si>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</si>
  <si>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</si>
  <si>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</si>
  <si>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</si>
  <si>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</si>
  <si>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</si>
  <si>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</si>
  <si>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</si>
  <si>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</si>
  <si>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</si>
  <si>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</si>
  <si>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</si>
  <si>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</si>
  <si>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</si>
  <si>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</si>
  <si>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</si>
  <si>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</si>
  <si>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</si>
  <si>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</si>
  <si>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</si>
  <si>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</si>
  <si>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</si>
  <si>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</si>
  <si>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</si>
  <si>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</si>
  <si>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</si>
  <si>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</si>
  <si>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</si>
  <si>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</si>
  <si>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</si>
  <si>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</si>
  <si>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</si>
  <si>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</si>
  <si>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</si>
  <si>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</si>
  <si>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</si>
  <si>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</si>
  <si>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</si>
  <si>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</si>
  <si>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</si>
  <si>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</si>
  <si>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</si>
  <si>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</si>
  <si>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</si>
  <si>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</si>
  <si>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</si>
  <si>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</si>
  <si>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</si>
  <si>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</si>
  <si>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</si>
  <si>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</si>
  <si>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</si>
  <si>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</si>
  <si>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</si>
  <si>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</si>
  <si>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</si>
  <si>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</si>
  <si>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</si>
  <si>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</si>
  <si>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</si>
  <si>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</si>
  <si>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</si>
  <si>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</si>
  <si>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</si>
  <si>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</si>
  <si>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</si>
  <si>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</si>
  <si>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</si>
  <si>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</si>
  <si>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</si>
  <si>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</si>
  <si>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</si>
  <si>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</si>
  <si>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</si>
  <si>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</si>
  <si>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</si>
  <si>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</si>
  <si>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</si>
  <si>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</si>
  <si>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</si>
  <si>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</si>
  <si>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</si>
  <si>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</si>
  <si>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</si>
  <si>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</si>
  <si>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</si>
  <si>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</si>
  <si>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</si>
  <si>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</si>
  <si>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</si>
  <si>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</si>
  <si>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</si>
  <si>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</si>
  <si>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</si>
  <si>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</si>
  <si>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</si>
  <si>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</si>
  <si>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</si>
  <si>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</si>
  <si>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</si>
  <si>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</si>
  <si>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</si>
  <si>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</si>
  <si>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</si>
  <si>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</si>
  <si>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</si>
  <si>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</si>
  <si>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</si>
  <si>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</si>
  <si>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</si>
  <si>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</si>
  <si>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</si>
  <si>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</si>
  <si>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</si>
  <si>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</si>
  <si>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</si>
  <si>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</si>
  <si>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</si>
  <si>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</si>
  <si>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</si>
  <si>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</si>
  <si>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</si>
  <si>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</si>
  <si>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</si>
  <si>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</si>
  <si>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</si>
  <si>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</si>
  <si>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</si>
  <si>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</si>
  <si>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</si>
  <si>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</si>
  <si>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</si>
  <si>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</si>
  <si>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</si>
  <si>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</si>
  <si>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</si>
  <si>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</si>
  <si>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</si>
  <si>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</si>
  <si>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</si>
  <si>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</si>
  <si>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</si>
  <si>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</si>
  <si>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</si>
  <si>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</si>
  <si>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</si>
  <si>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</si>
  <si>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</si>
  <si>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</si>
  <si>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</si>
  <si>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</si>
  <si>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</si>
  <si>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</si>
  <si>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</si>
  <si>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</si>
  <si>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</si>
  <si>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</si>
  <si>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</si>
  <si>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</si>
  <si>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</si>
  <si>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</si>
  <si>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</si>
  <si>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</si>
  <si>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</si>
  <si>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</si>
  <si>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</si>
  <si>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</si>
  <si>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</si>
  <si>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</si>
  <si>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</si>
  <si>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</si>
  <si>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</si>
  <si>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</si>
  <si>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</si>
  <si>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</si>
  <si>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</si>
  <si>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</si>
  <si>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</si>
  <si>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</si>
  <si>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</si>
  <si>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</si>
  <si>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</si>
  <si>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</si>
  <si>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</si>
  <si>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</si>
  <si>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</si>
  <si>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</si>
  <si>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</si>
  <si>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</si>
  <si>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</si>
  <si>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</si>
  <si>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</si>
  <si>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</si>
  <si>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</si>
  <si>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</si>
  <si>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</si>
  <si>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</si>
  <si>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</si>
  <si>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</si>
  <si>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</si>
  <si>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</si>
  <si>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</si>
  <si>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</si>
  <si>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</si>
  <si>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</si>
  <si>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</si>
  <si>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</si>
  <si>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</si>
  <si>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</si>
  <si>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</si>
  <si>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</si>
  <si>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</si>
  <si>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</si>
  <si>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</si>
  <si>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</si>
  <si>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</si>
  <si>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</si>
  <si>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</si>
  <si>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</si>
  <si>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</si>
  <si>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</si>
  <si>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</si>
  <si>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</si>
  <si>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</si>
  <si>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</si>
  <si>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</si>
  <si>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</si>
  <si>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</si>
  <si>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</si>
  <si>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</si>
  <si>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</si>
  <si>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</si>
  <si>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</si>
  <si>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</si>
  <si>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</si>
  <si>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</si>
  <si>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</si>
  <si>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</si>
  <si>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</si>
  <si>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</si>
  <si>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</si>
  <si>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</si>
  <si>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</si>
  <si>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</si>
  <si>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</si>
  <si>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</si>
  <si>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</si>
  <si>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</si>
  <si>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</si>
  <si>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</si>
  <si>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</si>
  <si>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</si>
  <si>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</si>
  <si>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</si>
  <si>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</si>
  <si>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</si>
  <si>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</si>
  <si>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</si>
  <si>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</si>
  <si>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</si>
  <si>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</si>
  <si>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</si>
  <si>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</si>
  <si>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</si>
  <si>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</si>
  <si>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</si>
  <si>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</si>
  <si>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</si>
  <si>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</si>
  <si>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</si>
  <si>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</si>
  <si>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</si>
  <si>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</si>
  <si>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</si>
  <si>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</si>
  <si>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</si>
  <si>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</si>
  <si>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</si>
  <si>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</si>
  <si>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</si>
  <si>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</si>
  <si>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</si>
  <si>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</si>
  <si>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</si>
  <si>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</si>
  <si>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</si>
  <si>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</si>
  <si>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</si>
  <si>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</si>
  <si>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</si>
  <si>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</si>
  <si>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</si>
  <si>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</si>
  <si>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</si>
  <si>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</si>
  <si>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</si>
  <si>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</si>
  <si>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</si>
  <si>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</si>
  <si>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</si>
  <si>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</si>
  <si>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</si>
  <si>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</si>
  <si>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</si>
  <si>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</si>
  <si>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</si>
  <si>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</si>
  <si>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</si>
  <si>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</si>
  <si>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</si>
  <si>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</si>
  <si>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</si>
  <si>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</si>
  <si>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</si>
  <si>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</si>
  <si>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</si>
  <si>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</si>
  <si>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</si>
  <si>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</si>
  <si>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</si>
  <si>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</si>
  <si>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</si>
  <si>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</si>
  <si>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</si>
  <si>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</si>
  <si>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</si>
  <si>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</si>
  <si>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</si>
  <si>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</si>
  <si>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</si>
  <si>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</si>
  <si>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</si>
  <si>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</si>
  <si>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</si>
  <si>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</si>
  <si>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</si>
  <si>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</si>
  <si>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</si>
  <si>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</si>
  <si>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</si>
  <si>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</si>
  <si>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</si>
  <si>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</si>
  <si>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</si>
  <si>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</si>
  <si>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</si>
  <si>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</si>
  <si>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</si>
  <si>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</si>
  <si>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</si>
  <si>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</si>
  <si>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</si>
  <si>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</si>
  <si>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</si>
  <si>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</si>
  <si>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</si>
  <si>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</si>
  <si>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</si>
  <si>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</si>
  <si>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</si>
  <si>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</si>
  <si>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</si>
  <si>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</si>
  <si>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</si>
  <si>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</si>
  <si>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</si>
  <si>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</si>
  <si>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</si>
  <si>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</si>
  <si>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</si>
  <si>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</si>
  <si>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</si>
  <si>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</si>
  <si>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</si>
  <si>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</si>
  <si>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</si>
  <si>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</si>
  <si>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</si>
  <si>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</si>
  <si>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</si>
  <si>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</si>
  <si>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</si>
  <si>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</si>
  <si>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</si>
  <si>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</si>
  <si>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</si>
  <si>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</si>
  <si>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</si>
  <si>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</si>
  <si>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</si>
  <si>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</si>
  <si>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</si>
  <si>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</si>
  <si>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</si>
  <si>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</si>
  <si>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</si>
  <si>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</si>
  <si>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</si>
  <si>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</si>
  <si>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</si>
  <si>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</si>
  <si>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</si>
  <si>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</si>
  <si>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</si>
  <si>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</si>
  <si>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</si>
  <si>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</si>
  <si>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</si>
  <si>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</si>
  <si>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</si>
  <si>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</si>
  <si>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</si>
  <si>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</si>
  <si>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</si>
  <si>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</si>
  <si>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</si>
  <si>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</si>
  <si>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</si>
  <si>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</si>
  <si>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</si>
  <si>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</si>
  <si>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</si>
  <si>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</si>
  <si>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</si>
  <si>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</si>
  <si>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</si>
  <si>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</si>
  <si>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</si>
  <si>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</si>
  <si>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</si>
  <si>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</si>
  <si>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</si>
  <si>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</si>
  <si>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</si>
  <si>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</si>
  <si>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</si>
  <si>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</si>
  <si>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</si>
  <si>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</si>
  <si>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</si>
  <si>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</si>
  <si>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</si>
  <si>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</si>
  <si>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</si>
  <si>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</si>
  <si>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</si>
  <si>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</si>
  <si>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</si>
  <si>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</si>
  <si>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</si>
  <si>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</si>
  <si>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</si>
  <si>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</si>
  <si>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</si>
  <si>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</si>
  <si>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</si>
  <si>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</si>
  <si>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</si>
  <si>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</si>
  <si>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</si>
  <si>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</si>
  <si>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</si>
  <si>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</si>
  <si>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</si>
  <si>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</si>
  <si>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</si>
  <si>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</si>
  <si>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</si>
  <si>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</si>
  <si>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</si>
  <si>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</si>
  <si>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</si>
  <si>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</si>
  <si>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</si>
  <si>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</si>
  <si>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</si>
  <si>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</si>
  <si>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</si>
  <si>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</si>
  <si>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</si>
  <si>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</si>
  <si>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</si>
  <si>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</si>
  <si>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</si>
  <si>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</si>
  <si>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</si>
  <si>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</si>
  <si>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</si>
  <si>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</si>
  <si>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</si>
  <si>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</si>
  <si>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</si>
  <si>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</si>
  <si>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</si>
  <si>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</si>
  <si>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</si>
  <si>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</si>
  <si>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</si>
  <si>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</si>
  <si>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</si>
  <si>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</si>
  <si>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</si>
  <si>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</si>
  <si>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</si>
  <si>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</si>
  <si>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</si>
  <si>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</si>
  <si>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</si>
  <si>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</si>
  <si>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</si>
  <si>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</si>
  <si>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</si>
  <si>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</si>
  <si>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</si>
  <si>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</si>
  <si>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</si>
  <si>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</si>
  <si>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</si>
  <si>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</si>
  <si>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</si>
  <si>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</si>
  <si>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</si>
  <si>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</si>
  <si>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</si>
  <si>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</si>
  <si>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</si>
  <si>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</si>
  <si>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</si>
  <si>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</si>
  <si>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</si>
  <si>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</si>
  <si>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</si>
  <si>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</si>
  <si>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</si>
  <si>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</si>
  <si>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</si>
  <si>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</si>
  <si>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</si>
  <si>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</si>
  <si>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</si>
  <si>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</si>
  <si>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</si>
  <si>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</si>
  <si>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</si>
  <si>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</si>
  <si>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</si>
  <si>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</si>
  <si>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</si>
  <si>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</si>
  <si>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</si>
  <si>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</si>
  <si>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</si>
  <si>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</si>
  <si>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</si>
  <si>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</si>
  <si>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</si>
  <si>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</si>
  <si>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</si>
  <si>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</si>
  <si>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</si>
  <si>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</si>
  <si>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</si>
  <si>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</si>
  <si>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</si>
  <si>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</si>
  <si>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</si>
  <si>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</si>
  <si>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</si>
  <si>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</si>
  <si>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</si>
  <si>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</si>
  <si>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</si>
  <si>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</si>
  <si>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</si>
  <si>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</si>
  <si>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</si>
  <si>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</si>
  <si>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</si>
  <si>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</si>
  <si>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</si>
  <si>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</si>
  <si>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</si>
  <si>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</si>
  <si>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</si>
  <si>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</si>
  <si>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</si>
  <si>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</si>
  <si>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</si>
  <si>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</si>
  <si>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</si>
  <si>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</si>
  <si>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</si>
  <si>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</si>
  <si>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</si>
  <si>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</si>
  <si>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</si>
  <si>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</si>
  <si>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</si>
  <si>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</si>
  <si>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</si>
  <si>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</si>
  <si>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</si>
  <si>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</si>
  <si>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</si>
  <si>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</si>
  <si>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</si>
  <si>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</si>
  <si>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</si>
  <si>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</si>
  <si>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</si>
  <si>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</si>
  <si>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</si>
  <si>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</si>
  <si>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</si>
  <si>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</si>
  <si>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</si>
  <si>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</si>
  <si>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</si>
  <si>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</si>
  <si>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</si>
  <si>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</si>
  <si>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</si>
  <si>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</si>
  <si>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</si>
  <si>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</si>
  <si>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</si>
  <si>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</si>
  <si>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</si>
  <si>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</si>
  <si>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</si>
  <si>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</si>
  <si>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</si>
  <si>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</si>
  <si>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</si>
  <si>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</si>
  <si>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</si>
  <si>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</si>
  <si>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</si>
  <si>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</si>
  <si>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</si>
  <si>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</si>
  <si>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</si>
  <si>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</si>
  <si>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</si>
  <si>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</si>
  <si>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</si>
  <si>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</si>
  <si>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</si>
  <si>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</si>
  <si>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</si>
  <si>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</si>
  <si>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</si>
  <si>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</si>
  <si>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</si>
  <si>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</si>
  <si>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</si>
  <si>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</si>
  <si>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</si>
  <si>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</si>
  <si>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</si>
  <si>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</si>
  <si>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</si>
  <si>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</si>
  <si>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</si>
  <si>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</si>
  <si>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</si>
  <si>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</si>
  <si>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</si>
  <si>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</si>
  <si>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</si>
  <si>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</si>
  <si>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</si>
  <si>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</si>
  <si>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</si>
  <si>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</si>
  <si>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</si>
  <si>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</si>
  <si>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</si>
  <si>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</si>
  <si>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</si>
  <si>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</si>
  <si>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</si>
  <si>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</si>
  <si>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</si>
  <si>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</si>
  <si>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</si>
  <si>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</si>
  <si>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</si>
  <si>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</si>
  <si>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</si>
  <si>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</si>
  <si>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</si>
  <si>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</si>
  <si>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</si>
  <si>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</si>
  <si>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</si>
  <si>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</si>
  <si>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</si>
  <si>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</si>
  <si>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</si>
  <si>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</si>
  <si>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</si>
  <si>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</si>
  <si>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</si>
  <si>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</si>
  <si>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</si>
  <si>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</si>
  <si>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</si>
  <si>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</si>
  <si>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</si>
  <si>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</si>
  <si>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</si>
  <si>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</si>
  <si>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</si>
  <si>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</si>
  <si>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</si>
  <si>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</si>
  <si>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</si>
  <si>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</si>
  <si>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</si>
  <si>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</si>
  <si>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</si>
  <si>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</si>
  <si>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</si>
  <si>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</si>
  <si>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</si>
  <si>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</si>
  <si>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</si>
  <si>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</si>
  <si>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</si>
  <si>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</si>
  <si>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</si>
  <si>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</si>
  <si>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</si>
  <si>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</si>
  <si>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</si>
  <si>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</si>
  <si>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</si>
  <si>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</si>
  <si>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</si>
  <si>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</si>
  <si>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</si>
  <si>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</si>
  <si>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</si>
  <si>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</si>
  <si>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</si>
  <si>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</si>
  <si>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</si>
  <si>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</si>
  <si>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</si>
  <si>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</si>
  <si>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</si>
  <si>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</si>
  <si>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</si>
  <si>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</si>
  <si>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</si>
  <si>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</si>
  <si>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</si>
  <si>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</si>
  <si>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</si>
  <si>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</si>
  <si>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</si>
  <si>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</si>
  <si>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</si>
  <si>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</si>
  <si>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</si>
  <si>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</si>
  <si>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</si>
  <si>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</si>
  <si>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</si>
  <si>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</si>
  <si>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</si>
  <si>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</si>
  <si>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</si>
  <si>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</si>
  <si>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</si>
  <si>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</si>
  <si>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</si>
  <si>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</si>
  <si>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</si>
  <si>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</si>
  <si>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</si>
  <si>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</si>
  <si>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</si>
  <si>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</si>
  <si>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</si>
  <si>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</si>
  <si>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</si>
  <si>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</si>
  <si>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</si>
  <si>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</si>
  <si>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</si>
  <si>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</si>
  <si>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</si>
  <si>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</si>
  <si>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</si>
  <si>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</si>
  <si>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</si>
  <si>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</si>
  <si>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</si>
  <si>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</si>
  <si>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</si>
  <si>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</si>
  <si>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</si>
  <si>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</si>
  <si>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</si>
  <si>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</si>
  <si>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</si>
  <si>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</si>
  <si>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</si>
  <si>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</si>
  <si>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</si>
  <si>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</si>
  <si>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</si>
  <si>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</si>
  <si>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</si>
  <si>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</si>
  <si>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</si>
  <si>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</si>
  <si>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</si>
  <si>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</si>
  <si>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</si>
  <si>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</si>
  <si>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</si>
  <si>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</si>
  <si>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</si>
  <si>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</si>
  <si>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</si>
  <si>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</si>
  <si>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</si>
  <si>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</si>
  <si>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</si>
  <si>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</si>
  <si>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</si>
  <si>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</si>
  <si>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</si>
  <si>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</si>
  <si>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</si>
  <si>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</si>
  <si>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</si>
  <si>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</si>
  <si>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</si>
  <si>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</si>
  <si>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</si>
  <si>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</si>
  <si>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</si>
  <si>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</si>
  <si>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</si>
  <si>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</si>
  <si>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</si>
  <si>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</si>
  <si>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</si>
  <si>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</si>
  <si>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</si>
  <si>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</si>
  <si>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</si>
  <si>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</si>
  <si>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</si>
  <si>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</si>
  <si>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</si>
  <si>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</si>
  <si>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</si>
  <si>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</si>
  <si>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</si>
  <si>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</si>
  <si>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</si>
  <si>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</si>
  <si>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</si>
  <si>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</si>
  <si>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</si>
  <si>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</si>
  <si>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</si>
  <si>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</si>
  <si>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</si>
  <si>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</si>
  <si>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</si>
  <si>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</si>
  <si>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</si>
  <si>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</si>
  <si>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</si>
  <si>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</si>
  <si>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</si>
  <si>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</si>
  <si>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</si>
  <si>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</si>
  <si>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</si>
  <si>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</si>
  <si>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</si>
  <si>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</si>
  <si>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</si>
  <si>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</si>
  <si>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</si>
  <si>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</si>
  <si>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</si>
  <si>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</si>
  <si>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</si>
  <si>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</si>
  <si>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</si>
  <si>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</si>
  <si>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</si>
  <si>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</si>
  <si>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</si>
  <si>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</si>
  <si>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</si>
  <si>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</si>
  <si>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</si>
  <si>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</si>
  <si>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</si>
  <si>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</si>
  <si>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</si>
  <si>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</si>
  <si>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</si>
  <si>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</si>
  <si>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</si>
  <si>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</si>
  <si>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</si>
  <si>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</si>
  <si>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</si>
  <si>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</si>
  <si>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</si>
  <si>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</si>
  <si>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</si>
  <si>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</si>
  <si>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</si>
  <si>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</si>
  <si>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</si>
  <si>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</si>
  <si>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</si>
  <si>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</si>
  <si>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</si>
  <si>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</si>
  <si>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</si>
  <si>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</si>
  <si>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</si>
  <si>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</si>
  <si>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</si>
  <si>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</si>
  <si>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</si>
  <si>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</si>
  <si>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</si>
  <si>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</si>
  <si>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</si>
  <si>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</si>
  <si>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</si>
  <si>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</si>
  <si>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</si>
  <si>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</si>
  <si>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</si>
  <si>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</si>
  <si>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</si>
  <si>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</si>
  <si>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</si>
  <si>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</si>
  <si>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</si>
  <si>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</si>
  <si>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</si>
  <si>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</si>
  <si>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</si>
  <si>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</si>
  <si>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</si>
  <si>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</si>
  <si>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</si>
  <si>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</si>
  <si>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</si>
  <si>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</si>
  <si>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</si>
  <si>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</si>
  <si>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</si>
  <si>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</si>
  <si>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</si>
  <si>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</si>
  <si>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</si>
  <si>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</si>
  <si>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</si>
  <si>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</si>
  <si>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</si>
  <si>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</si>
  <si>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</si>
  <si>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</si>
  <si>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</si>
  <si>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</si>
  <si>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</si>
  <si>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</si>
  <si>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</si>
  <si>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</si>
  <si>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</si>
  <si>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</si>
  <si>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</si>
  <si>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</si>
  <si>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</si>
  <si>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</si>
  <si>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</si>
  <si>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</si>
  <si>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</si>
  <si>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</si>
  <si>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</si>
  <si>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</si>
  <si>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</si>
  <si>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</si>
  <si>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</si>
  <si>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</si>
  <si>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</si>
  <si>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</si>
  <si>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</si>
  <si>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</si>
  <si>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</si>
  <si>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</si>
  <si>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</si>
  <si>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</si>
  <si>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</si>
  <si>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</si>
  <si>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</si>
  <si>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</si>
  <si>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</si>
  <si>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</si>
  <si>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</si>
  <si>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</si>
  <si>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</si>
  <si>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</si>
  <si>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</si>
  <si>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</si>
  <si>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</si>
  <si>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</si>
  <si>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</si>
  <si>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</si>
  <si>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</si>
  <si>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</si>
  <si>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</si>
  <si>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</si>
  <si>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</si>
  <si>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</si>
  <si>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</si>
  <si>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</si>
  <si>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</si>
  <si>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</si>
  <si>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</si>
  <si>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</si>
  <si>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</si>
  <si>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</si>
  <si>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</si>
  <si>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</si>
  <si>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</si>
  <si>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</si>
  <si>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</si>
  <si>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</si>
  <si>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</si>
  <si>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</si>
  <si>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</si>
  <si>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</si>
  <si>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</si>
  <si>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</si>
  <si>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</si>
  <si>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</si>
  <si>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</si>
  <si>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</si>
  <si>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</si>
  <si>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</si>
  <si>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</si>
  <si>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</si>
  <si>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</si>
  <si>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</si>
  <si>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</si>
  <si>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</si>
  <si>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</si>
  <si>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</si>
  <si>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</si>
  <si>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</si>
  <si>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</si>
  <si>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</si>
  <si>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</si>
  <si>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</si>
  <si>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</si>
  <si>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</si>
  <si>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</si>
  <si>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</si>
  <si>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</si>
  <si>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</si>
  <si>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</si>
  <si>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</si>
  <si>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</si>
  <si>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</si>
  <si>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</si>
  <si>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</si>
  <si>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</si>
  <si>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</si>
  <si>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</si>
  <si>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</si>
  <si>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</si>
  <si>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</si>
  <si>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</si>
  <si>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</si>
  <si>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</si>
  <si>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</si>
  <si>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</si>
  <si>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</si>
  <si>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</si>
  <si>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</si>
  <si>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</si>
  <si>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</si>
  <si>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</si>
  <si>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</si>
  <si>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</si>
  <si>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</si>
  <si>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</si>
  <si>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</si>
  <si>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</si>
  <si>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</si>
  <si>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</si>
  <si>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</si>
  <si>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</si>
  <si>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</si>
  <si>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</si>
  <si>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</si>
  <si>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</si>
  <si>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</si>
  <si>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</si>
  <si>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</si>
  <si>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</si>
  <si>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</si>
  <si>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</si>
  <si>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</si>
  <si>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</si>
  <si>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</si>
  <si>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</si>
  <si>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</si>
  <si>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</si>
  <si>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</si>
  <si>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</si>
  <si>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</si>
  <si>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</si>
  <si>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</si>
  <si>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</si>
  <si>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</si>
  <si>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</si>
  <si>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</si>
  <si>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</si>
  <si>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</si>
  <si>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</si>
  <si>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</si>
  <si>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</si>
  <si>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</si>
  <si>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</si>
  <si>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</si>
  <si>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</si>
  <si>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</si>
  <si>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</si>
  <si>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</si>
  <si>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</si>
  <si>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</si>
  <si>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</si>
  <si>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</si>
  <si>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</si>
  <si>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</si>
  <si>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</si>
  <si>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</si>
  <si>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</si>
  <si>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</si>
  <si>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</si>
  <si>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</si>
  <si>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</si>
  <si>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</si>
  <si>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</si>
  <si>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</si>
  <si>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</si>
  <si>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</si>
  <si>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</si>
  <si>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</si>
  <si>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</si>
  <si>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</si>
  <si>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</si>
  <si>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</si>
  <si>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</si>
  <si>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</si>
  <si>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</si>
  <si>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</si>
  <si>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</si>
  <si>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</si>
  <si>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</si>
  <si>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</si>
  <si>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</si>
  <si>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</si>
  <si>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</si>
  <si>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</si>
  <si>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</si>
  <si>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</si>
  <si>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</si>
  <si>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</si>
  <si>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</si>
  <si>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</si>
  <si>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</si>
  <si>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</si>
  <si>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</si>
  <si>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</si>
  <si>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</si>
  <si>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</si>
  <si>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</si>
  <si>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</si>
  <si>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</si>
  <si>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</si>
  <si>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</si>
  <si>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</si>
  <si>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</si>
  <si>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</si>
  <si>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</si>
  <si>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</si>
  <si>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</si>
  <si>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</si>
  <si>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</si>
  <si>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</si>
  <si>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</si>
  <si>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</si>
  <si>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</si>
  <si>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</si>
  <si>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</si>
  <si>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</si>
  <si>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</si>
  <si>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</si>
  <si>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</si>
  <si>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</si>
  <si>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</si>
  <si>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</si>
  <si>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</si>
  <si>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</si>
  <si>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</si>
  <si>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</si>
  <si>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</si>
  <si>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</si>
  <si>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</si>
  <si>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</si>
  <si>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</si>
  <si>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</si>
  <si>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</si>
  <si>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</si>
  <si>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</si>
  <si>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</si>
  <si>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</si>
  <si>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</si>
  <si>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</si>
  <si>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</si>
  <si>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</si>
  <si>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</si>
  <si>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</si>
  <si>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</si>
  <si>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</si>
  <si>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</si>
  <si>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</si>
  <si>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</si>
  <si>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</si>
  <si>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</si>
  <si>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</si>
  <si>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</si>
  <si>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</si>
  <si>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</si>
  <si>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</si>
  <si>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</si>
  <si>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</si>
  <si>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</si>
  <si>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</si>
  <si>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</si>
  <si>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</si>
  <si>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</si>
  <si>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</si>
  <si>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</si>
  <si>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</si>
  <si>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</si>
  <si>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</si>
  <si>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</si>
  <si>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</si>
  <si>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</si>
  <si>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</si>
  <si>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</si>
  <si>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</si>
  <si>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</si>
  <si>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</si>
  <si>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</si>
  <si>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</si>
  <si>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</si>
  <si>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</si>
  <si>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</si>
  <si>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</si>
  <si>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</si>
  <si>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</si>
  <si>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</si>
  <si>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</si>
  <si>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</si>
  <si>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</si>
  <si>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</si>
  <si>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</si>
  <si>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</si>
  <si>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</si>
  <si>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</si>
  <si>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</si>
  <si>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</si>
  <si>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</si>
  <si>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</si>
  <si>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</si>
  <si>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</si>
  <si>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</si>
  <si>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</si>
  <si>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</si>
  <si>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</si>
  <si>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</si>
  <si>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</si>
  <si>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</si>
  <si>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</si>
  <si>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</si>
  <si>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</si>
  <si>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</si>
  <si>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</si>
  <si>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</si>
  <si>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</si>
  <si>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</si>
  <si>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</si>
  <si>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</si>
  <si>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</si>
  <si>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</si>
  <si>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</si>
  <si>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</si>
  <si>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</si>
  <si>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</si>
  <si>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</si>
  <si>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</si>
  <si>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</si>
  <si>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</si>
  <si>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</si>
  <si>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</si>
  <si>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</si>
  <si>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</si>
  <si>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</si>
  <si>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</si>
  <si>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</si>
  <si>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</si>
  <si>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</si>
  <si>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</si>
  <si>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</si>
  <si>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</si>
  <si>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</si>
  <si>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</si>
  <si>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</si>
  <si>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</si>
  <si>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</si>
  <si>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</si>
  <si>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</si>
  <si>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</si>
  <si>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</si>
  <si>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</si>
  <si>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</si>
  <si>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</si>
  <si>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</si>
  <si>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</si>
  <si>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</si>
  <si>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</si>
  <si>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</si>
  <si>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</si>
  <si>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</si>
  <si>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</si>
  <si>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</si>
  <si>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</si>
  <si>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</si>
  <si>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</si>
  <si>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</si>
  <si>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</si>
  <si>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</si>
  <si>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</si>
  <si>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</si>
  <si>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</si>
  <si>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</si>
  <si>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</si>
  <si>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</si>
  <si>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</si>
  <si>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</si>
  <si>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</si>
  <si>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</si>
  <si>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</si>
  <si>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</si>
  <si>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</si>
  <si>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</si>
  <si>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</si>
  <si>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</si>
  <si>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</si>
  <si>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</si>
  <si>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</si>
  <si>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</si>
  <si>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</si>
  <si>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</si>
  <si>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</si>
  <si>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</si>
  <si>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</si>
  <si>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</si>
  <si>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</si>
  <si>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</si>
  <si>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</si>
  <si>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</si>
  <si>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</si>
  <si>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</si>
  <si>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</si>
  <si>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</si>
  <si>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</si>
  <si>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</si>
  <si>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</si>
  <si>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</si>
  <si>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</si>
  <si>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</si>
  <si>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</si>
  <si>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</si>
  <si>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</si>
  <si>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</si>
  <si>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</si>
  <si>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</si>
  <si>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</si>
  <si>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</si>
  <si>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</si>
  <si>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</si>
  <si>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</si>
  <si>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</si>
  <si>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</si>
  <si>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</si>
  <si>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</si>
  <si>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</si>
  <si>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</si>
  <si>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</si>
  <si>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</si>
  <si>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</si>
  <si>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</si>
  <si>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</si>
  <si>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</si>
  <si>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</si>
  <si>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</si>
  <si>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</si>
  <si>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</si>
  <si>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</si>
  <si>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</si>
  <si>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</si>
  <si>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</si>
  <si>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</si>
  <si>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</si>
  <si>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</si>
  <si>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</si>
  <si>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</si>
  <si>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</si>
  <si>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</si>
  <si>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</si>
  <si>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</si>
  <si>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</si>
  <si>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</si>
  <si>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</si>
  <si>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</si>
  <si>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</si>
  <si>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</si>
  <si>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</si>
  <si>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</si>
  <si>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</si>
  <si>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</si>
  <si>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</si>
  <si>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</si>
  <si>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</si>
  <si>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</si>
  <si>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</si>
  <si>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</si>
  <si>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</si>
  <si>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</si>
  <si>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</si>
  <si>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</si>
  <si>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</si>
  <si>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</si>
  <si>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</si>
  <si>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</si>
  <si>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</si>
  <si>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</si>
  <si>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</si>
  <si>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</si>
  <si>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</si>
  <si>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</si>
  <si>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</si>
  <si>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</si>
  <si>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</si>
  <si>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</si>
  <si>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</si>
  <si>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</si>
  <si>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</si>
  <si>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</si>
  <si>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</si>
  <si>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</si>
  <si>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</si>
  <si>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</si>
  <si>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</si>
  <si>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</si>
  <si>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</si>
  <si>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</si>
  <si>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</si>
  <si>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</si>
  <si>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</si>
  <si>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</si>
  <si>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</si>
  <si>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</si>
  <si>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</si>
  <si>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</si>
  <si>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</si>
  <si>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</si>
  <si>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</si>
  <si>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</si>
  <si>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</si>
  <si>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</si>
  <si>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</si>
  <si>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</si>
  <si>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</si>
  <si>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</si>
  <si>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</si>
  <si>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</si>
  <si>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</si>
  <si>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</si>
  <si>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</si>
  <si>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</si>
  <si>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</si>
  <si>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</si>
  <si>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</si>
  <si>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</si>
  <si>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</si>
  <si>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</si>
  <si>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</si>
  <si>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</si>
  <si>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</si>
  <si>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</si>
  <si>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</si>
  <si>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</si>
  <si>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</si>
  <si>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</si>
  <si>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</si>
  <si>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</si>
  <si>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</si>
  <si>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</si>
  <si>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</si>
  <si>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</si>
  <si>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</si>
  <si>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</si>
  <si>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</si>
  <si>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</si>
  <si>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</si>
  <si>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</si>
  <si>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</si>
  <si>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</si>
  <si>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</si>
  <si>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</si>
  <si>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</si>
  <si>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</si>
  <si>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</si>
  <si>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</si>
  <si>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</si>
  <si>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</si>
  <si>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</si>
  <si>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</si>
  <si>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</si>
  <si>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</si>
  <si>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</si>
  <si>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</si>
  <si>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</si>
  <si>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</si>
  <si>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</si>
  <si>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</si>
  <si>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</si>
  <si>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</si>
  <si>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</si>
  <si>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</si>
  <si>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</si>
  <si>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</si>
  <si>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</si>
  <si>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</si>
  <si>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</si>
  <si>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</si>
  <si>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</si>
  <si>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</si>
  <si>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</si>
  <si>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</si>
  <si>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</si>
  <si>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</si>
  <si>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</si>
  <si>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</si>
  <si>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</si>
  <si>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</si>
  <si>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</si>
  <si>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</si>
  <si>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</si>
  <si>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</si>
  <si>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</si>
  <si>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</si>
  <si>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</si>
  <si>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</si>
  <si>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</si>
  <si>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</si>
  <si>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</si>
  <si>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</si>
  <si>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</si>
  <si>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</si>
  <si>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</si>
  <si>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</si>
  <si>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</si>
  <si>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</si>
  <si>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</si>
  <si>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</si>
  <si>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</si>
  <si>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</si>
  <si>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</si>
  <si>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</si>
  <si>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</si>
  <si>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</si>
  <si>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</si>
  <si>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</si>
  <si>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</si>
  <si>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</si>
  <si>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</si>
  <si>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</si>
  <si>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</si>
  <si>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</si>
  <si>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</si>
  <si>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</si>
  <si>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</si>
  <si>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</si>
  <si>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</si>
  <si>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</si>
  <si>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</si>
  <si>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</si>
  <si>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</si>
  <si>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</si>
  <si>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</si>
  <si>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</si>
  <si>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</si>
  <si>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</si>
  <si>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</si>
  <si>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</si>
  <si>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</si>
  <si>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</si>
  <si>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</si>
  <si>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</si>
  <si>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</si>
  <si>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</si>
  <si>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</si>
  <si>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</si>
  <si>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</si>
  <si>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</si>
  <si>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</si>
  <si>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</si>
  <si>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</si>
  <si>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</si>
  <si>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</si>
  <si>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</si>
  <si>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</si>
  <si>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</si>
  <si>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</si>
  <si>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</si>
  <si>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</si>
  <si>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</si>
  <si>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</si>
  <si>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</si>
  <si>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</si>
  <si>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</si>
  <si>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</si>
  <si>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</si>
  <si>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</si>
  <si>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</si>
  <si>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</si>
  <si>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</si>
  <si>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</si>
  <si>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</si>
  <si>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</si>
  <si>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</si>
  <si>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</si>
  <si>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</si>
  <si>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</si>
  <si>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</si>
  <si>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</si>
  <si>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</si>
  <si>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</si>
  <si>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</si>
  <si>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</si>
  <si>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</si>
  <si>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</si>
  <si>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</si>
  <si>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</si>
  <si>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</si>
  <si>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</si>
  <si>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</si>
  <si>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</si>
  <si>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</si>
  <si>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</si>
  <si>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</si>
  <si>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</si>
  <si>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</si>
  <si>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</si>
  <si>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</si>
  <si>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</si>
  <si>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</si>
  <si>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</si>
  <si>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</si>
  <si>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</si>
  <si>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</si>
  <si>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</si>
  <si>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</si>
  <si>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</si>
  <si>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</si>
  <si>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</si>
  <si>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</si>
  <si>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</si>
  <si>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</si>
  <si>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</si>
  <si>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</si>
  <si>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</si>
  <si>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</si>
  <si>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</si>
  <si>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</si>
  <si>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</si>
  <si>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</si>
  <si>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</si>
  <si>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</si>
  <si>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</si>
  <si>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</si>
  <si>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</si>
  <si>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</si>
  <si>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</si>
  <si>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</si>
  <si>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</si>
  <si>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</si>
  <si>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</si>
  <si>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</si>
  <si>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</si>
  <si>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</si>
  <si>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</si>
  <si>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</si>
  <si>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</si>
  <si>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</si>
  <si>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</si>
  <si>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</si>
  <si>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</si>
  <si>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</si>
  <si>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</si>
  <si>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</si>
  <si>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</si>
  <si>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</si>
  <si>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</si>
  <si>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</si>
  <si>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</si>
  <si>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</si>
  <si>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</si>
  <si>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</si>
  <si>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</si>
  <si>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</si>
  <si>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</si>
  <si>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</si>
  <si>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</si>
  <si>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</si>
  <si>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</si>
  <si>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</si>
  <si>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</si>
  <si>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</si>
  <si>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</si>
  <si>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</si>
  <si>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</si>
  <si>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</si>
  <si>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</si>
  <si>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</si>
  <si>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</si>
  <si>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</si>
  <si>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</si>
  <si>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</si>
  <si>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</si>
  <si>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</si>
  <si>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</si>
  <si>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</si>
  <si>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</si>
  <si>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</si>
  <si>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</si>
  <si>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</si>
  <si>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</si>
  <si>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</si>
  <si>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</si>
  <si>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</si>
  <si>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</si>
  <si>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</si>
  <si>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</si>
  <si>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</si>
  <si>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</si>
  <si>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</si>
  <si>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</si>
  <si>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</si>
  <si>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</si>
  <si>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</si>
  <si>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</si>
  <si>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</si>
  <si>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</si>
  <si>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</si>
  <si>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</si>
  <si>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</si>
  <si>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</si>
  <si>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</si>
  <si>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</si>
  <si>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</si>
  <si>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</si>
  <si>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</si>
  <si>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</si>
  <si>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</si>
  <si>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</si>
  <si>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</si>
  <si>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</si>
  <si>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</si>
  <si>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</si>
  <si>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</si>
  <si>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</si>
  <si>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</si>
  <si>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</si>
  <si>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</si>
  <si>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</si>
  <si>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</si>
  <si>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</si>
  <si>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</si>
  <si>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</si>
  <si>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</si>
  <si>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</si>
  <si>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</si>
  <si>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</si>
  <si>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</si>
  <si>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</si>
  <si>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</si>
  <si>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</si>
  <si>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</si>
  <si>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</si>
  <si>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</si>
  <si>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</si>
  <si>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</si>
  <si>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</si>
  <si>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</si>
  <si>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</si>
  <si>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</si>
  <si>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</si>
  <si>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</si>
  <si>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</si>
  <si>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</si>
  <si>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</si>
  <si>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</si>
  <si>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</si>
  <si>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</si>
  <si>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</si>
  <si>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</si>
  <si>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</si>
  <si>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</si>
  <si>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</si>
  <si>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</si>
  <si>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</si>
  <si>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</si>
  <si>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</si>
  <si>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</si>
  <si>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</si>
  <si>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</si>
  <si>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</si>
  <si>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</si>
  <si>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</si>
  <si>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</si>
  <si>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</si>
  <si>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</si>
  <si>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</si>
  <si>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</si>
  <si>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</si>
  <si>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</si>
  <si>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</si>
  <si>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</si>
  <si>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</si>
  <si>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</si>
  <si>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</si>
  <si>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</si>
  <si>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</si>
  <si>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</si>
  <si>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</si>
  <si>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</si>
  <si>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</si>
  <si>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</si>
  <si>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</si>
  <si>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</si>
  <si>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</si>
  <si>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</si>
  <si>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</si>
  <si>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</si>
  <si>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</si>
  <si>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</si>
  <si>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</si>
  <si>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</si>
  <si>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</si>
  <si>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</si>
  <si>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</si>
  <si>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</si>
  <si>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</si>
  <si>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</si>
  <si>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</si>
  <si>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</si>
  <si>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</si>
  <si>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</si>
  <si>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</si>
  <si>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</si>
  <si>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</si>
  <si>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</si>
  <si>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</si>
  <si>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</si>
  <si>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</si>
  <si>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</si>
  <si>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</si>
  <si>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</si>
  <si>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</si>
  <si>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</si>
  <si>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</si>
  <si>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</si>
  <si>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</si>
  <si>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</si>
  <si>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</si>
  <si>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</si>
  <si>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</si>
  <si>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</si>
  <si>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</si>
  <si>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</si>
  <si>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</si>
  <si>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</si>
  <si>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</si>
  <si>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</si>
  <si>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</si>
  <si>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</si>
  <si>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</si>
  <si>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</si>
  <si>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</si>
  <si>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</si>
  <si>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</si>
  <si>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</si>
  <si>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</si>
  <si>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</si>
  <si>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</si>
  <si>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</si>
  <si>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</si>
  <si>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</si>
  <si>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</si>
  <si>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</si>
  <si>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</si>
  <si>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</si>
  <si>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</si>
  <si>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</si>
  <si>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</si>
  <si>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</si>
  <si>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</si>
  <si>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</si>
  <si>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</si>
  <si>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</si>
  <si>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</si>
  <si>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</si>
  <si>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</si>
  <si>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</si>
  <si>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</si>
  <si>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</si>
  <si>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</si>
  <si>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</si>
  <si>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</si>
  <si>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</si>
  <si>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</si>
  <si>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</si>
  <si>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</si>
  <si>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</si>
  <si>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</si>
  <si>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</si>
  <si>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</si>
  <si>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</si>
  <si>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</si>
  <si>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</si>
  <si>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</si>
  <si>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</si>
  <si>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</si>
  <si>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</si>
  <si>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</si>
  <si>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</si>
  <si>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</si>
  <si>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</si>
  <si>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</si>
  <si>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</si>
  <si>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</si>
  <si>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</si>
  <si>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</si>
  <si>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</si>
  <si>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</si>
  <si>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</si>
  <si>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</si>
  <si>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</si>
  <si>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</si>
  <si>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</si>
  <si>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</si>
  <si>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</si>
  <si>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</si>
  <si>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</si>
  <si>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</si>
  <si>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</si>
  <si>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</si>
  <si>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</si>
  <si>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</si>
  <si>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</si>
  <si>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</si>
  <si>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</si>
  <si>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</si>
  <si>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</si>
  <si>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</si>
  <si>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</si>
  <si>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</si>
  <si>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</si>
  <si>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</si>
  <si>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</si>
  <si>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</si>
  <si>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</si>
  <si>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</si>
  <si>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</si>
  <si>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</si>
  <si>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</si>
  <si>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</si>
  <si>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</si>
  <si>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</si>
  <si>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</si>
  <si>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</si>
  <si>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</si>
  <si>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</si>
  <si>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</si>
  <si>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</si>
  <si>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</si>
  <si>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</si>
  <si>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</si>
  <si>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</si>
  <si>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</si>
  <si>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</si>
  <si>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</si>
  <si>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</si>
  <si>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</si>
  <si>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</si>
  <si>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</si>
  <si>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</si>
  <si>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</si>
  <si>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</si>
  <si>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</si>
  <si>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</si>
  <si>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</si>
  <si>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</si>
  <si>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</si>
  <si>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</si>
  <si>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</si>
  <si>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</si>
  <si>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</si>
  <si>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</si>
  <si>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</si>
  <si>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</si>
  <si>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</si>
  <si>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</si>
  <si>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</si>
  <si>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</si>
  <si>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</si>
  <si>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</si>
  <si>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</si>
  <si>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</si>
  <si>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</si>
  <si>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</si>
  <si>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</si>
  <si>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</si>
  <si>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</si>
  <si>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</si>
  <si>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</si>
  <si>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</si>
  <si>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</si>
  <si>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</si>
  <si>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</si>
  <si>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</si>
  <si>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</si>
  <si>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</si>
  <si>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</si>
  <si>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</si>
  <si>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</si>
  <si>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</si>
  <si>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</si>
  <si>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</si>
  <si>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</si>
  <si>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</si>
  <si>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</si>
  <si>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</si>
  <si>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</si>
  <si>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</si>
  <si>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</si>
  <si>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</si>
  <si>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</si>
  <si>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</si>
  <si>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</si>
  <si>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</si>
  <si>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</si>
  <si>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</si>
  <si>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</si>
  <si>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</si>
  <si>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</si>
  <si>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</si>
  <si>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</si>
  <si>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</si>
  <si>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</si>
  <si>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</si>
  <si>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</si>
  <si>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</si>
  <si>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</si>
  <si>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</si>
  <si>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</si>
  <si>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</si>
  <si>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</si>
  <si>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</si>
  <si>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</si>
  <si>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</si>
  <si>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</si>
  <si>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</si>
  <si>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</si>
  <si>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</si>
  <si>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</si>
  <si>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</si>
  <si>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</si>
  <si>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</si>
  <si>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</si>
  <si>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</si>
  <si>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</si>
  <si>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</si>
  <si>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</si>
  <si>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</si>
  <si>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</si>
  <si>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</si>
  <si>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</si>
  <si>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</si>
  <si>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</si>
  <si>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</si>
  <si>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</si>
  <si>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</si>
  <si>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</si>
  <si>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</si>
  <si>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</si>
  <si>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</si>
  <si>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</si>
  <si>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</si>
  <si>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</si>
  <si>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</si>
  <si>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</si>
  <si>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</si>
  <si>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</si>
  <si>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</si>
  <si>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</si>
  <si>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</si>
  <si>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</si>
  <si>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</si>
  <si>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</si>
  <si>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</si>
  <si>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</si>
  <si>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</si>
  <si>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</si>
  <si>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</si>
  <si>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</si>
  <si>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</si>
  <si>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</si>
  <si>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</si>
  <si>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</si>
  <si>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</si>
  <si>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</si>
  <si>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</si>
  <si>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</si>
  <si>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</si>
  <si>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</si>
  <si>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</si>
  <si>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</si>
  <si>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</si>
  <si>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</si>
  <si>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</si>
  <si>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</si>
  <si>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</si>
  <si>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</si>
  <si>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</si>
  <si>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</si>
  <si>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</si>
  <si>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</si>
  <si>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</si>
  <si>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</si>
  <si>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</si>
  <si>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</si>
  <si>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</si>
  <si>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</si>
  <si>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</si>
  <si>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</si>
  <si>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</si>
  <si>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</si>
  <si>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</si>
  <si>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</si>
  <si>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</si>
  <si>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</si>
  <si>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</si>
  <si>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</si>
  <si>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</si>
  <si>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</si>
  <si>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</si>
  <si>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</si>
  <si>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</si>
  <si>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</si>
  <si>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</si>
  <si>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</si>
  <si>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</si>
  <si>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</si>
  <si>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</si>
  <si>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</si>
  <si>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</si>
  <si>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</si>
  <si>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</si>
  <si>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</si>
  <si>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</si>
  <si>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</si>
  <si>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</si>
  <si>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</si>
  <si>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</si>
  <si>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</si>
  <si>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</si>
  <si>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</si>
  <si>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</si>
  <si>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</si>
  <si>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</si>
  <si>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</si>
  <si>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</si>
  <si>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</si>
  <si>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</si>
  <si>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</si>
  <si>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</si>
  <si>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</si>
  <si>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</si>
  <si>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</si>
  <si>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</si>
  <si>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</si>
  <si>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</si>
  <si>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</si>
  <si>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</si>
  <si>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</si>
  <si>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</si>
  <si>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</si>
  <si>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</si>
  <si>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</si>
  <si>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</si>
  <si>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</si>
  <si>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</si>
  <si>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</si>
  <si>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</si>
  <si>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</si>
  <si>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</si>
  <si>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</si>
  <si>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</si>
  <si>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</si>
  <si>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</si>
  <si>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</si>
  <si>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</si>
  <si>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</si>
  <si>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</si>
  <si>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</si>
  <si>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</si>
  <si>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</si>
  <si>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</si>
  <si>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</si>
  <si>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</si>
  <si>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</si>
  <si>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</si>
  <si>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</si>
  <si>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</si>
  <si>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</si>
  <si>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</si>
  <si>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</si>
  <si>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</si>
  <si>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</si>
  <si>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</si>
  <si>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</si>
  <si>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</si>
  <si>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</si>
  <si>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</si>
  <si>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</si>
  <si>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</si>
  <si>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</si>
  <si>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</si>
  <si>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</si>
  <si>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</si>
  <si>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</si>
  <si>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</si>
  <si>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</si>
  <si>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</si>
  <si>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</si>
  <si>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</si>
  <si>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</si>
  <si>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</si>
  <si>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</si>
  <si>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</si>
  <si>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</si>
  <si>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</si>
  <si>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</si>
  <si>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</si>
  <si>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</si>
  <si>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</si>
  <si>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</si>
  <si>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</si>
  <si>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</si>
  <si>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</si>
  <si>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</si>
  <si>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</si>
  <si>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</si>
  <si>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</si>
  <si>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</si>
  <si>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</si>
  <si>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</si>
  <si>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</si>
  <si>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</si>
  <si>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</si>
  <si>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</si>
  <si>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</si>
  <si>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</si>
  <si>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</si>
  <si>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</si>
  <si>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</si>
  <si>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</si>
  <si>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</si>
  <si>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</si>
  <si>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</si>
  <si>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</si>
  <si>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</si>
  <si>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</si>
  <si>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</si>
  <si>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</si>
  <si>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</si>
  <si>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</si>
  <si>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</si>
  <si>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</si>
  <si>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</si>
  <si>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</si>
  <si>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</si>
  <si>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</si>
  <si>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</si>
  <si>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</si>
  <si>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</si>
  <si>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</si>
  <si>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</si>
  <si>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</si>
  <si>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</si>
  <si>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</si>
  <si>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</si>
  <si>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</si>
  <si>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</si>
  <si>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</si>
  <si>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</si>
  <si>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</si>
  <si>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</si>
  <si>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</si>
  <si>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</si>
  <si>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</si>
  <si>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</si>
  <si>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</si>
  <si>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</si>
  <si>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</si>
  <si>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</si>
  <si>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</si>
  <si>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</si>
  <si>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</si>
  <si>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</si>
  <si>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</si>
  <si>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</si>
  <si>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</si>
  <si>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</si>
  <si>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</si>
  <si>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</si>
  <si>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</si>
  <si>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</si>
  <si>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</si>
  <si>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</si>
  <si>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</si>
  <si>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</si>
  <si>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</si>
  <si>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</si>
  <si>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</si>
  <si>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</si>
  <si>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</si>
  <si>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</si>
  <si>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</si>
  <si>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</si>
  <si>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</si>
  <si>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</si>
  <si>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</si>
  <si>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</si>
  <si>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</si>
  <si>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</si>
  <si>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</si>
  <si>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</si>
  <si>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</si>
  <si>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</si>
  <si>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</si>
  <si>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</si>
  <si>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</si>
  <si>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</si>
  <si>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</si>
  <si>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</si>
  <si>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</si>
  <si>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</si>
  <si>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</si>
  <si>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</si>
  <si>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</si>
  <si>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</si>
  <si>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</si>
  <si>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</si>
  <si>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</si>
  <si>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</si>
  <si>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</si>
  <si>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</si>
  <si>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</si>
  <si>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</si>
  <si>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</si>
  <si>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</si>
  <si>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</si>
  <si>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</si>
  <si>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</si>
  <si>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</si>
  <si>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</si>
  <si>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</si>
  <si>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</si>
  <si>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</si>
  <si>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</si>
  <si>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</si>
  <si>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</si>
  <si>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</si>
  <si>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</si>
  <si>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</si>
  <si>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</si>
  <si>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</si>
  <si>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</si>
  <si>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</si>
  <si>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</si>
  <si>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</si>
  <si>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</si>
  <si>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</si>
  <si>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</si>
  <si>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</si>
  <si>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</si>
  <si>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</si>
  <si>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</si>
  <si>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</si>
  <si>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</si>
  <si>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</si>
  <si>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</si>
  <si>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</si>
  <si>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</si>
  <si>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</si>
  <si>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</si>
  <si>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</si>
  <si>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</si>
  <si>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</si>
  <si>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</si>
  <si>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</si>
  <si>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</si>
  <si>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</si>
  <si>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</si>
  <si>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</si>
  <si>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</si>
  <si>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</si>
  <si>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</si>
  <si>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</si>
  <si>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</si>
  <si>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</si>
  <si>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</si>
  <si>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</si>
  <si>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</si>
  <si>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</si>
  <si>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</si>
  <si>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</si>
  <si>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</si>
  <si>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</si>
  <si>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</si>
  <si>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</si>
  <si>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</si>
  <si>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</si>
  <si>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</si>
  <si>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</si>
  <si>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</si>
  <si>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</si>
  <si>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</si>
  <si>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</si>
  <si>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</si>
  <si>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</si>
  <si>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</si>
  <si>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</si>
  <si>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</si>
  <si>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</si>
  <si>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</si>
  <si>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</si>
  <si>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</si>
  <si>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</si>
  <si>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</si>
  <si>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</si>
  <si>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</si>
  <si>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</si>
  <si>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</si>
  <si>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</si>
  <si>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</si>
  <si>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</si>
  <si>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</si>
  <si>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</si>
  <si>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</si>
  <si>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</si>
  <si>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</si>
  <si>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</si>
  <si>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</si>
  <si>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</si>
  <si>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</si>
  <si>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</si>
  <si>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</si>
  <si>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</si>
  <si>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</si>
  <si>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</si>
  <si>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</si>
  <si>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</si>
  <si>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</si>
  <si>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</si>
  <si>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</si>
  <si>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</si>
  <si>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</si>
  <si>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</si>
  <si>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</si>
  <si>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</si>
  <si>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</si>
  <si>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</si>
  <si>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</si>
  <si>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</si>
  <si>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</si>
  <si>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</si>
  <si>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</si>
  <si>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</si>
  <si>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</si>
  <si>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</si>
  <si>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</si>
  <si>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</si>
  <si>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</si>
  <si>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</si>
  <si>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</si>
  <si>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</si>
  <si>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</si>
  <si>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</si>
  <si>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</si>
  <si>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</si>
  <si>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</si>
  <si>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</si>
  <si>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</si>
  <si>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</si>
  <si>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</si>
  <si>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</si>
  <si>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</si>
  <si>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</si>
  <si>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</si>
  <si>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</si>
  <si>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</si>
  <si>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</si>
  <si>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</si>
  <si>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</si>
  <si>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</si>
  <si>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</si>
  <si>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</si>
  <si>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</si>
  <si>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</si>
  <si>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</si>
  <si>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</si>
  <si>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</si>
  <si>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</si>
  <si>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</si>
  <si>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</si>
  <si>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</si>
  <si>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</si>
  <si>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</si>
  <si>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</si>
  <si>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</si>
  <si>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</si>
  <si>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</si>
  <si>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</si>
  <si>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</si>
  <si>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</si>
  <si>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</si>
  <si>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</si>
  <si>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</si>
  <si>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</si>
  <si>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</si>
  <si>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</si>
  <si>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</si>
  <si>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</si>
  <si>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</si>
  <si>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</si>
  <si>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</si>
  <si>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</si>
  <si>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</si>
  <si>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</si>
  <si>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</si>
  <si>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</si>
  <si>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</si>
  <si>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</si>
  <si>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</si>
  <si>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</si>
  <si>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</si>
  <si>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</si>
  <si>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</si>
  <si>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</si>
  <si>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</si>
  <si>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</si>
  <si>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</si>
  <si>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</si>
  <si>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</si>
  <si>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</si>
  <si>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</si>
  <si>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</si>
  <si>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</si>
  <si>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</si>
  <si>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</si>
  <si>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</si>
  <si>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</si>
  <si>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</si>
  <si>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</si>
  <si>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</si>
  <si>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</si>
  <si>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</si>
  <si>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</si>
  <si>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</si>
  <si>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</si>
  <si>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</si>
  <si>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</si>
  <si>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</si>
  <si>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</si>
  <si>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</si>
  <si>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</si>
  <si>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</si>
  <si>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</si>
  <si>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</si>
  <si>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</si>
  <si>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</si>
  <si>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</si>
  <si>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</si>
  <si>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</si>
  <si>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</si>
  <si>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</si>
  <si>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</si>
  <si>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</si>
  <si>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</si>
  <si>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</si>
  <si>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</si>
  <si>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</si>
  <si>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</si>
  <si>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</si>
  <si>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</si>
  <si>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</si>
  <si>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</si>
  <si>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</si>
  <si>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</si>
  <si>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</si>
  <si>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</si>
  <si>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</si>
  <si>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</si>
  <si>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</si>
  <si>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</si>
  <si>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</si>
  <si>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</si>
  <si>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</si>
  <si>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</si>
  <si>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</si>
  <si>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</si>
  <si>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</si>
  <si>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</si>
  <si>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</si>
  <si>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</si>
  <si>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</si>
  <si>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</si>
  <si>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</si>
  <si>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</si>
  <si>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</si>
  <si>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</si>
  <si>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</si>
  <si>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</si>
  <si>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</si>
  <si>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</si>
  <si>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</si>
  <si>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</si>
  <si>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</si>
  <si>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</si>
  <si>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</si>
  <si>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</si>
  <si>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</si>
  <si>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</si>
  <si>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</si>
  <si>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</si>
  <si>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</si>
  <si>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</si>
  <si>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</si>
  <si>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</si>
  <si>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</si>
  <si>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</si>
  <si>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</si>
  <si>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</si>
  <si>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</si>
  <si>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</si>
  <si>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</si>
  <si>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</si>
  <si>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</si>
  <si>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</si>
  <si>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</si>
  <si>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</si>
  <si>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</si>
  <si>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</si>
  <si>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</si>
  <si>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</si>
  <si>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</si>
  <si>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</si>
  <si>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</si>
  <si>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</si>
  <si>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</si>
  <si>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</si>
  <si>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</si>
  <si>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</si>
  <si>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</si>
  <si>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</si>
  <si>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</si>
  <si>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</si>
  <si>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</si>
  <si>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</si>
  <si>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</si>
  <si>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</si>
  <si>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</si>
  <si>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</si>
  <si>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</si>
  <si>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</si>
  <si>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</si>
  <si>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</si>
  <si>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</si>
  <si>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</si>
  <si>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</si>
  <si>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</si>
  <si>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</si>
  <si>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</si>
  <si>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</si>
  <si>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</si>
  <si>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</si>
  <si>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</si>
  <si>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</si>
  <si>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</si>
  <si>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</si>
  <si>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</si>
  <si>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</si>
  <si>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</si>
  <si>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</si>
  <si>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</si>
  <si>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</si>
  <si>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</si>
  <si>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</si>
  <si>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</si>
  <si>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</si>
  <si>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</si>
  <si>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</si>
  <si>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</si>
  <si>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</si>
  <si>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</si>
  <si>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</si>
  <si>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</si>
  <si>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</si>
  <si>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</si>
  <si>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</si>
  <si>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</si>
  <si>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</si>
  <si>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</si>
  <si>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</si>
  <si>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</si>
  <si>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</si>
  <si>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</si>
  <si>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</si>
  <si>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</si>
  <si>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</si>
  <si>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</si>
  <si>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</si>
  <si>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</si>
  <si>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</si>
  <si>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</si>
  <si>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</si>
  <si>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</si>
  <si>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</si>
  <si>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</si>
  <si>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</si>
  <si>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</si>
  <si>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</si>
  <si>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</si>
  <si>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</si>
  <si>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</si>
  <si>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</si>
  <si>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</si>
  <si>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</si>
  <si>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</si>
  <si>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</si>
  <si>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</si>
  <si>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</si>
  <si>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</si>
  <si>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</si>
  <si>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</si>
  <si>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</si>
  <si>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</si>
  <si>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</si>
  <si>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</si>
  <si>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</si>
  <si>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</si>
  <si>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</si>
  <si>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</si>
  <si>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</si>
  <si>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</si>
  <si>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</si>
  <si>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</si>
  <si>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</si>
  <si>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</si>
  <si>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</si>
  <si>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</si>
  <si>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</si>
  <si>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</si>
  <si>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</si>
  <si>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</si>
  <si>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</si>
  <si>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</si>
  <si>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</si>
  <si>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</si>
  <si>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</si>
  <si>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</si>
  <si>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</si>
  <si>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</si>
  <si>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</si>
  <si>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</si>
  <si>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</si>
  <si>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</si>
  <si>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</si>
  <si>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</si>
  <si>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</si>
  <si>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</si>
  <si>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</si>
  <si>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</si>
  <si>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</si>
  <si>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</si>
  <si>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</si>
  <si>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</si>
  <si>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</si>
  <si>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</si>
  <si>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</si>
  <si>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</si>
  <si>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</si>
  <si>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</si>
  <si>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</si>
  <si>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</si>
  <si>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</si>
  <si>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</si>
  <si>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</si>
  <si>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</si>
  <si>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</si>
  <si>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</si>
  <si>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</si>
  <si>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</si>
  <si>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</si>
  <si>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</si>
  <si>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</si>
  <si>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</si>
  <si>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</si>
  <si>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</si>
  <si>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</si>
  <si>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</si>
  <si>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</si>
  <si>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</si>
  <si>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</si>
  <si>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</si>
  <si>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</si>
  <si>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</si>
  <si>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</si>
  <si>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</si>
  <si>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</si>
  <si>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</si>
  <si>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</si>
  <si>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</si>
  <si>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</si>
  <si>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</si>
  <si>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</si>
  <si>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</si>
  <si>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</si>
  <si>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</si>
  <si>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</si>
  <si>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</si>
  <si>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</si>
  <si>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</si>
  <si>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</si>
  <si>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</si>
  <si>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</si>
  <si>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</si>
  <si>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</si>
  <si>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</si>
  <si>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</si>
  <si>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</si>
  <si>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</si>
  <si>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</si>
  <si>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</si>
  <si>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</si>
  <si>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</si>
  <si>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</si>
  <si>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</si>
  <si>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</si>
  <si>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</si>
  <si>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</si>
  <si>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</si>
  <si>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</si>
  <si>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</si>
  <si>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</si>
  <si>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</si>
  <si>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</si>
  <si>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</si>
  <si>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</si>
  <si>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</si>
  <si>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</si>
  <si>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</si>
  <si>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</si>
  <si>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</si>
  <si>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</si>
  <si>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</si>
  <si>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</si>
  <si>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</si>
  <si>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</si>
  <si>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</si>
  <si>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</si>
  <si>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</si>
  <si>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</si>
  <si>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</si>
  <si>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</si>
  <si>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</si>
  <si>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</si>
  <si>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</si>
  <si>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</si>
  <si>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</si>
  <si>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</si>
  <si>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</si>
  <si>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</si>
  <si>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</si>
  <si>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</si>
  <si>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</si>
  <si>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</si>
  <si>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</si>
  <si>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</si>
  <si>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</si>
  <si>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</si>
  <si>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</si>
  <si>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</si>
  <si>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</si>
  <si>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</si>
  <si>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</si>
  <si>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</si>
  <si>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</si>
  <si>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</si>
  <si>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</si>
  <si>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</si>
  <si>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</si>
  <si>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</si>
  <si>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</si>
  <si>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</si>
  <si>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</si>
  <si>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</si>
  <si>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</si>
  <si>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</si>
  <si>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</si>
  <si>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</si>
  <si>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</si>
  <si>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</si>
  <si>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</si>
  <si>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</si>
  <si>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</si>
  <si>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</si>
  <si>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</si>
  <si>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</si>
  <si>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</si>
  <si>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</si>
  <si>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</si>
  <si>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</si>
  <si>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</si>
  <si>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</si>
  <si>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</si>
  <si>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</si>
  <si>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</si>
  <si>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</si>
  <si>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</si>
  <si>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</si>
  <si>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</si>
  <si>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</si>
  <si>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</si>
  <si>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</si>
  <si>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</si>
  <si>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</si>
  <si>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</si>
  <si>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</si>
  <si>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</si>
  <si>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</si>
  <si>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</si>
  <si>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</si>
  <si>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</si>
  <si>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</si>
  <si>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</si>
  <si>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</si>
  <si>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</si>
  <si>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</si>
  <si>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</si>
  <si>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</si>
  <si>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</si>
  <si>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</si>
  <si>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</si>
  <si>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</si>
  <si>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</si>
  <si>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</si>
  <si>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</si>
  <si>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</si>
  <si>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</si>
  <si>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</si>
  <si>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</si>
  <si>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</si>
  <si>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</si>
  <si>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</si>
  <si>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</si>
  <si>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</si>
  <si>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</si>
  <si>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</si>
  <si>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</si>
  <si>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</si>
  <si>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</si>
  <si>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</si>
  <si>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</si>
  <si>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</si>
  <si>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</si>
  <si>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</si>
  <si>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</si>
  <si>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</si>
  <si>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</si>
  <si>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</si>
  <si>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</si>
  <si>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</si>
  <si>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</si>
  <si>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</si>
  <si>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</si>
  <si>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</si>
  <si>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</si>
  <si>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</si>
  <si>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</si>
  <si>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</si>
  <si>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</si>
  <si>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</si>
  <si>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</si>
  <si>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</si>
  <si>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</si>
  <si>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</si>
  <si>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</si>
  <si>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</si>
  <si>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</si>
  <si>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</si>
  <si>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</si>
  <si>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</si>
  <si>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</si>
  <si>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</si>
  <si>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</si>
  <si>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</si>
  <si>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</si>
  <si>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</si>
  <si>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</si>
  <si>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</si>
  <si>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</si>
  <si>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</si>
  <si>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</si>
  <si>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</si>
  <si>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</si>
  <si>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</si>
  <si>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</si>
  <si>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</si>
  <si>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</si>
  <si>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</si>
  <si>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</si>
  <si>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</si>
  <si>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</si>
  <si>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</si>
  <si>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</si>
  <si>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</si>
  <si>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</si>
  <si>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</si>
  <si>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</si>
  <si>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</si>
  <si>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</si>
  <si>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</si>
  <si>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</si>
  <si>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</si>
  <si>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</si>
  <si>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</si>
  <si>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</si>
  <si>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</si>
  <si>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</si>
  <si>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</si>
  <si>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</si>
  <si>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</si>
  <si>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</si>
  <si>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</si>
  <si>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</si>
  <si>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</si>
  <si>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</si>
  <si>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</si>
  <si>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</si>
  <si>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</si>
  <si>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</si>
  <si>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</si>
  <si>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</si>
  <si>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</si>
  <si>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</si>
  <si>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</si>
  <si>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</si>
  <si>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</si>
  <si>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</si>
  <si>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</si>
  <si>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</si>
  <si>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</si>
  <si>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</si>
  <si>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</si>
  <si>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</si>
  <si>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</si>
  <si>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</si>
  <si>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</si>
  <si>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</si>
  <si>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</si>
  <si>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</si>
  <si>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</si>
  <si>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</si>
  <si>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</si>
  <si>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</si>
  <si>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</si>
  <si>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</si>
  <si>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</si>
  <si>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</si>
  <si>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</si>
  <si>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</si>
  <si>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</si>
  <si>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</si>
  <si>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</si>
  <si>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</si>
  <si>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</si>
  <si>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</si>
  <si>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</si>
  <si>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</si>
  <si>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</si>
  <si>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</si>
  <si>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</si>
  <si>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</si>
  <si>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</si>
  <si>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</si>
  <si>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</si>
  <si>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</si>
  <si>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</si>
  <si>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</si>
  <si>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</si>
  <si>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</si>
  <si>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</si>
  <si>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</si>
  <si>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</si>
  <si>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</si>
  <si>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</si>
  <si>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</si>
  <si>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</si>
  <si>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</si>
  <si>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</si>
  <si>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</si>
  <si>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</si>
  <si>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</si>
  <si>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</si>
  <si>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</si>
  <si>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</si>
  <si>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</si>
  <si>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</si>
  <si>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</si>
  <si>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</si>
  <si>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</si>
  <si>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</si>
  <si>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</si>
  <si>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</si>
  <si>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</si>
  <si>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</si>
  <si>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</si>
  <si>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</si>
  <si>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</si>
  <si>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</si>
  <si>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</si>
  <si>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</si>
  <si>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</si>
  <si>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</si>
  <si>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</si>
  <si>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</si>
  <si>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</si>
  <si>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</si>
  <si>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</si>
  <si>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</si>
  <si>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</si>
  <si>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</si>
  <si>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</si>
  <si>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</si>
  <si>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</si>
  <si>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</si>
  <si>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</si>
  <si>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</si>
  <si>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</si>
  <si>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</si>
  <si>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</si>
  <si>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</si>
  <si>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</si>
  <si>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</si>
  <si>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</si>
  <si>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</si>
  <si>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</si>
  <si>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</si>
  <si>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</si>
  <si>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</si>
  <si>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</si>
  <si>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</si>
  <si>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</si>
  <si>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</si>
  <si>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</si>
  <si>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</si>
  <si>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</si>
  <si>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</si>
  <si>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</si>
  <si>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</si>
  <si>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</si>
  <si>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</si>
  <si>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</si>
  <si>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</si>
  <si>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</si>
  <si>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</si>
  <si>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</si>
  <si>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</si>
  <si>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</si>
  <si>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</si>
  <si>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</si>
  <si>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</si>
  <si>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</si>
  <si>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</si>
  <si>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</si>
  <si>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</si>
  <si>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</si>
  <si>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</si>
  <si>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</si>
  <si>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</si>
  <si>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</si>
  <si>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</si>
  <si>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</si>
  <si>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</si>
  <si>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</si>
  <si>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</si>
  <si>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</si>
  <si>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</si>
  <si>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</si>
  <si>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</si>
  <si>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</si>
  <si>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</si>
  <si>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</si>
  <si>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</si>
  <si>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</si>
  <si>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</si>
  <si>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</si>
  <si>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</si>
  <si>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</si>
  <si>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</si>
  <si>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</si>
  <si>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</si>
  <si>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</si>
  <si>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</si>
  <si>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</si>
  <si>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</si>
  <si>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</si>
  <si>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</si>
  <si>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</si>
  <si>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</si>
  <si>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</si>
  <si>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</si>
  <si>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</si>
  <si>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</si>
  <si>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</si>
  <si>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</si>
  <si>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</si>
  <si>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</si>
  <si>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</si>
  <si>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</si>
  <si>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</si>
  <si>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</si>
  <si>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</si>
  <si>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</si>
  <si>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</si>
  <si>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</si>
  <si>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</si>
  <si>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</si>
  <si>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</si>
  <si>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</si>
  <si>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</si>
  <si>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</si>
  <si>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</si>
  <si>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</si>
  <si>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</si>
  <si>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</si>
  <si>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</si>
  <si>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</si>
  <si>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</si>
  <si>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</si>
  <si>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</si>
  <si>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</si>
  <si>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</si>
  <si>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</si>
  <si>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</si>
  <si>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</si>
  <si>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</si>
  <si>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</si>
  <si>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</si>
  <si>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</si>
  <si>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</si>
  <si>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</si>
  <si>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</si>
  <si>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</si>
  <si>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</si>
  <si>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</si>
  <si>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</si>
  <si>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</si>
  <si>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</si>
  <si>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</si>
  <si>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</si>
  <si>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</si>
  <si>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</si>
  <si>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</si>
  <si>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</si>
  <si>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</si>
  <si>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</si>
  <si>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</si>
  <si>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</si>
  <si>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</si>
  <si>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</si>
  <si>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</si>
  <si>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</si>
  <si>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</si>
  <si>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</si>
  <si>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</si>
  <si>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</si>
  <si>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</si>
  <si>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</si>
  <si>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</si>
  <si>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</si>
  <si>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</si>
  <si>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</si>
  <si>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</si>
  <si>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</si>
  <si>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</si>
  <si>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</si>
  <si>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</si>
  <si>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</si>
  <si>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</si>
  <si>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</si>
  <si>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</si>
  <si>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</si>
  <si>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</si>
  <si>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</si>
  <si>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</si>
  <si>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</si>
  <si>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</si>
  <si>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</si>
  <si>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</si>
  <si>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</si>
  <si>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</si>
  <si>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</si>
  <si>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</si>
  <si>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</si>
  <si>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</si>
  <si>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</si>
  <si>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</si>
  <si>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</si>
  <si>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</si>
  <si>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</si>
  <si>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</si>
  <si>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</si>
  <si>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</si>
  <si>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</si>
  <si>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</si>
  <si>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</si>
  <si>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</si>
  <si>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</si>
  <si>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</si>
  <si>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</si>
  <si>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</si>
  <si>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</si>
  <si>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</si>
  <si>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</si>
  <si>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</si>
  <si>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</si>
  <si>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</si>
  <si>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</si>
  <si>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</si>
  <si>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</si>
  <si>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</si>
  <si>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</si>
  <si>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</si>
  <si>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</si>
  <si>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</si>
  <si>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</si>
  <si>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</si>
  <si>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</si>
  <si>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</si>
  <si>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</si>
  <si>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</si>
  <si>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</si>
  <si>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</si>
  <si>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</si>
  <si>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</si>
  <si>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</si>
  <si>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</si>
  <si>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</si>
  <si>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</si>
  <si>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</si>
  <si>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</si>
  <si>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</si>
  <si>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</si>
  <si>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</si>
  <si>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</si>
  <si>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</si>
  <si>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</si>
  <si>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</si>
  <si>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</si>
  <si>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</si>
  <si>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</si>
  <si>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</si>
  <si>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</si>
  <si>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</si>
  <si>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</si>
  <si>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</si>
  <si>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</si>
  <si>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</si>
  <si>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</si>
  <si>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</si>
  <si>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</si>
  <si>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</si>
  <si>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</si>
  <si>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</si>
  <si>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</si>
  <si>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</si>
  <si>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</si>
  <si>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</si>
  <si>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</si>
  <si>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</si>
  <si>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</si>
  <si>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</si>
  <si>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</si>
  <si>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</si>
  <si>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</si>
  <si>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</si>
  <si>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</si>
  <si>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</si>
  <si>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</si>
  <si>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</si>
  <si>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</si>
  <si>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</si>
  <si>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</si>
  <si>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</si>
  <si>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</si>
  <si>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</si>
  <si>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</si>
  <si>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</si>
  <si>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</si>
  <si>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</si>
  <si>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</si>
  <si>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</si>
  <si>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</si>
  <si>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</si>
  <si>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</si>
  <si>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</si>
  <si>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</si>
  <si>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</si>
  <si>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</si>
  <si>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</si>
  <si>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</si>
  <si>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</si>
  <si>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</si>
  <si>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</si>
  <si>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</si>
  <si>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</si>
  <si>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</si>
  <si>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</si>
  <si>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</si>
  <si>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</si>
  <si>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</si>
  <si>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</si>
  <si>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</si>
  <si>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</si>
  <si>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</si>
  <si>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</si>
  <si>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</si>
  <si>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</si>
  <si>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</si>
  <si>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</si>
  <si>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</si>
  <si>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</si>
  <si>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</si>
  <si>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</si>
  <si>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</si>
  <si>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</si>
  <si>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</si>
  <si>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</si>
  <si>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</si>
  <si>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</si>
  <si>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</si>
  <si>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</si>
  <si>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</si>
  <si>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</si>
  <si>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</si>
  <si>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</si>
  <si>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</si>
  <si>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</si>
  <si>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</si>
  <si>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</si>
  <si>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</si>
  <si>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</si>
  <si>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</si>
  <si>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</si>
  <si>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</si>
  <si>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</si>
  <si>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</si>
  <si>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</si>
  <si>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</si>
  <si>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</si>
  <si>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</si>
  <si>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</si>
  <si>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</si>
  <si>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</si>
  <si>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</si>
  <si>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</si>
  <si>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</si>
  <si>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</si>
  <si>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</si>
  <si>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</si>
  <si>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</si>
  <si>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</si>
  <si>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</si>
  <si>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</si>
  <si>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</si>
  <si>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</si>
  <si>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</si>
  <si>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</si>
  <si>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</si>
  <si>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</si>
  <si>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</si>
  <si>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</si>
  <si>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</si>
  <si>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</si>
  <si>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</si>
  <si>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</si>
  <si>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</si>
  <si>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</si>
  <si>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</si>
  <si>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</si>
  <si>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</si>
  <si>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</si>
  <si>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</si>
  <si>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</si>
  <si>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</si>
  <si>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</si>
  <si>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</si>
  <si>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</si>
  <si>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</si>
  <si>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</si>
  <si>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</si>
  <si>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</si>
  <si>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</si>
  <si>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</si>
  <si>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</si>
  <si>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</si>
  <si>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</si>
  <si>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</si>
  <si>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</si>
  <si>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</si>
  <si>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</si>
  <si>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</si>
  <si>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</si>
  <si>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</si>
  <si>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</si>
  <si>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</si>
  <si>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</si>
  <si>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</si>
  <si>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</si>
  <si>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</si>
  <si>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</si>
  <si>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</si>
  <si>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</si>
  <si>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</si>
  <si>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</si>
  <si>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</si>
  <si>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</si>
  <si>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</si>
  <si>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</si>
  <si>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</si>
  <si>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</si>
  <si>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</si>
  <si>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</si>
  <si>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</si>
  <si>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</si>
  <si>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</si>
  <si>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</si>
  <si>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</si>
  <si>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</si>
  <si>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</si>
  <si>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</si>
  <si>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</si>
  <si>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</si>
  <si>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</si>
  <si>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</si>
  <si>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</si>
  <si>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</si>
  <si>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</si>
  <si>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</si>
  <si>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</si>
  <si>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</si>
  <si>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</si>
  <si>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</si>
  <si>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</si>
  <si>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</si>
  <si>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</si>
  <si>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</si>
  <si>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</si>
  <si>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</si>
  <si>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</si>
  <si>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</si>
  <si>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</si>
  <si>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</si>
  <si>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</si>
  <si>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</si>
  <si>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</si>
  <si>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</si>
  <si>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</si>
  <si>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</si>
  <si>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</si>
  <si>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</si>
  <si>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</si>
  <si>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</si>
  <si>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</si>
  <si>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</si>
  <si>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</si>
  <si>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</si>
  <si>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</si>
  <si>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</si>
  <si>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</si>
  <si>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</si>
  <si>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</si>
  <si>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</si>
  <si>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</si>
  <si>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</si>
  <si>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</si>
  <si>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</si>
  <si>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</si>
  <si>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</si>
  <si>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</si>
  <si>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</si>
  <si>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</si>
  <si>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</si>
  <si>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</si>
  <si>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</si>
  <si>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</si>
  <si>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</si>
  <si>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</si>
  <si>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</si>
  <si>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</si>
  <si>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</si>
  <si>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</si>
  <si>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</si>
  <si>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</si>
  <si>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</si>
  <si>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</si>
  <si>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</si>
  <si>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</si>
  <si>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</si>
  <si>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</si>
  <si>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</si>
  <si>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</si>
  <si>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</si>
  <si>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</si>
  <si>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</si>
  <si>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</si>
  <si>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</si>
  <si>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</si>
  <si>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</si>
  <si>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</si>
  <si>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</si>
  <si>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</si>
  <si>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</si>
  <si>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</si>
  <si>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</si>
  <si>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</si>
  <si>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</si>
  <si>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</si>
  <si>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</si>
  <si>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</si>
  <si>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</si>
  <si>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</si>
  <si>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</si>
  <si>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</si>
  <si>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</si>
  <si>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</si>
  <si>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</si>
  <si>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</si>
  <si>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</si>
  <si>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</si>
  <si>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</si>
  <si>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</si>
  <si>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</si>
  <si>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</si>
  <si>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</si>
  <si>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</si>
  <si>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</si>
  <si>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</si>
  <si>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</si>
  <si>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</si>
  <si>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</si>
  <si>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</si>
  <si>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</si>
  <si>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</si>
  <si>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</si>
  <si>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</si>
  <si>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</si>
  <si>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</si>
  <si>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</si>
  <si>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</si>
  <si>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</si>
  <si>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</si>
  <si>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</si>
  <si>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</si>
  <si>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</si>
  <si>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</si>
  <si>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</si>
  <si>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</si>
  <si>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</si>
  <si>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</si>
  <si>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</si>
  <si>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</si>
  <si>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</si>
  <si>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</si>
  <si>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</si>
  <si>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</si>
  <si>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</si>
  <si>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</si>
  <si>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</si>
  <si>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</si>
  <si>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</si>
  <si>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</si>
  <si>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</si>
  <si>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</si>
  <si>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</si>
  <si>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</si>
  <si>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</si>
  <si>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</si>
  <si>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</si>
  <si>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</si>
  <si>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</si>
  <si>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</si>
  <si>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</si>
  <si>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</si>
  <si>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</si>
  <si>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</si>
  <si>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</si>
  <si>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</si>
  <si>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</si>
  <si>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</si>
  <si>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</si>
  <si>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</si>
  <si>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</si>
  <si>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</si>
  <si>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</si>
  <si>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</si>
  <si>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</si>
  <si>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</si>
  <si>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</si>
  <si>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</si>
  <si>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</si>
  <si>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</si>
  <si>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</si>
  <si>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</si>
  <si>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</si>
  <si>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</si>
  <si>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</si>
  <si>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</si>
  <si>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</si>
  <si>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</si>
  <si>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</si>
  <si>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</si>
  <si>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</si>
  <si>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</si>
  <si>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</si>
  <si>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</si>
  <si>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</si>
  <si>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</si>
  <si>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</si>
  <si>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</si>
  <si>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</si>
  <si>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</si>
  <si>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</si>
  <si>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</si>
  <si>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</si>
  <si>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</si>
  <si>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</si>
  <si>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</si>
  <si>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</si>
  <si>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</si>
  <si>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</si>
  <si>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</si>
  <si>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</si>
  <si>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</si>
  <si>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</si>
  <si>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</si>
  <si>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</si>
  <si>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</si>
  <si>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</si>
  <si>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</si>
  <si>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</si>
  <si>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</si>
  <si>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</si>
  <si>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</si>
  <si>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</si>
  <si>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</si>
  <si>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</si>
  <si>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</si>
  <si>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</si>
  <si>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</si>
  <si>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</si>
  <si>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</si>
  <si>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</si>
  <si>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</si>
  <si>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</si>
  <si>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</si>
  <si>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</si>
  <si>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</si>
  <si>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</si>
  <si>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</si>
  <si>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</si>
  <si>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</si>
  <si>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</si>
  <si>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</si>
  <si>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</si>
  <si>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</si>
  <si>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</si>
  <si>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</si>
  <si>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</si>
  <si>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</si>
  <si>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</si>
  <si>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</si>
  <si>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</si>
  <si>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</si>
  <si>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</si>
  <si>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</si>
  <si>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</si>
  <si>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</si>
  <si>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</si>
  <si>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</si>
  <si>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</si>
  <si>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</si>
  <si>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</si>
  <si>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</si>
  <si>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</si>
  <si>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</si>
  <si>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</si>
  <si>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</si>
  <si>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</si>
  <si>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</si>
  <si>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</si>
  <si>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</si>
  <si>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</si>
  <si>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</si>
  <si>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</si>
  <si>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</si>
  <si>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</si>
  <si>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</si>
  <si>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</si>
  <si>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</si>
  <si>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</si>
  <si>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</si>
  <si>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</si>
  <si>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</si>
  <si>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</si>
  <si>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</si>
  <si>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</si>
  <si>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</si>
  <si>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</si>
  <si>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</si>
  <si>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</si>
  <si>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</si>
  <si>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</si>
  <si>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</si>
  <si>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</si>
  <si>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</si>
  <si>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</si>
  <si>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</si>
  <si>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</si>
  <si>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</si>
  <si>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</si>
  <si>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</si>
  <si>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</si>
  <si>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</si>
  <si>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</si>
  <si>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</si>
  <si>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</si>
  <si>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</si>
  <si>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</si>
  <si>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</si>
  <si>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</si>
  <si>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</si>
  <si>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</si>
  <si>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</si>
  <si>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</si>
  <si>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</si>
  <si>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</si>
  <si>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</si>
  <si>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</si>
  <si>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</si>
  <si>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</si>
  <si>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</si>
  <si>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</si>
  <si>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</si>
  <si>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</si>
  <si>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</si>
  <si>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</si>
  <si>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</si>
  <si>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</si>
  <si>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</si>
  <si>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</si>
  <si>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</si>
  <si>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</si>
  <si>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</si>
  <si>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</si>
  <si>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</si>
  <si>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</si>
  <si>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</si>
  <si>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</si>
  <si>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</si>
  <si>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</si>
  <si>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</si>
  <si>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</si>
  <si>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</si>
  <si>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</si>
  <si>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</si>
  <si>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</si>
  <si>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</si>
  <si>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</si>
  <si>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</si>
  <si>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</si>
  <si>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</si>
  <si>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</si>
  <si>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</si>
  <si>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</si>
  <si>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</si>
  <si>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</si>
  <si>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</si>
  <si>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</si>
  <si>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</si>
  <si>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</si>
  <si>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</si>
  <si>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</si>
  <si>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</si>
  <si>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</si>
  <si>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</si>
  <si>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</si>
  <si>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</si>
  <si>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</si>
  <si>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</si>
  <si>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</si>
  <si>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</si>
  <si>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</si>
  <si>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</si>
  <si>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</si>
  <si>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</si>
  <si>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</si>
  <si>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</si>
  <si>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</si>
  <si>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</si>
  <si>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</si>
  <si>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</si>
  <si>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</si>
  <si>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</si>
  <si>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</si>
  <si>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</si>
  <si>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</si>
  <si>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</si>
  <si>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</si>
  <si>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</si>
  <si>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</si>
  <si>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</si>
  <si>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</si>
  <si>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</si>
  <si>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</si>
  <si>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</si>
  <si>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</si>
  <si>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</si>
  <si>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</si>
  <si>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</si>
  <si>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</si>
  <si>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</si>
  <si>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</si>
  <si>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</si>
  <si>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</si>
  <si>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</si>
  <si>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</si>
  <si>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</si>
  <si>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</si>
  <si>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</si>
  <si>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</si>
  <si>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</si>
  <si>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</si>
  <si>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</si>
  <si>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</si>
  <si>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</si>
  <si>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</si>
  <si>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</si>
  <si>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</si>
  <si>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</si>
  <si>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</si>
  <si>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</si>
  <si>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</si>
  <si>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</si>
  <si>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</si>
  <si>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</si>
  <si>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</si>
  <si>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</si>
  <si>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</si>
  <si>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</si>
  <si>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</si>
  <si>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</si>
  <si>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</si>
  <si>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</si>
  <si>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</si>
  <si>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</si>
  <si>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</si>
  <si>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</si>
  <si>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</si>
  <si>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</si>
  <si>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</si>
  <si>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</si>
  <si>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</si>
  <si>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</si>
  <si>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</si>
  <si>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</si>
  <si>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</si>
  <si>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</si>
  <si>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</si>
  <si>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</si>
  <si>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</si>
  <si>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</si>
  <si>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</si>
  <si>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</si>
  <si>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</si>
  <si>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</si>
  <si>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</si>
  <si>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</si>
  <si>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</si>
  <si>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</si>
  <si>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</si>
  <si>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</si>
  <si>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</si>
  <si>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</si>
  <si>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</si>
  <si>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</si>
  <si>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</si>
  <si>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</si>
  <si>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</si>
  <si>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</si>
  <si>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</si>
  <si>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</si>
  <si>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</si>
  <si>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</si>
  <si>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</si>
  <si>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</si>
  <si>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</si>
  <si>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</si>
  <si>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</si>
  <si>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</si>
  <si>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</si>
  <si>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</si>
  <si>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</si>
  <si>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</si>
  <si>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</si>
  <si>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</si>
  <si>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</si>
  <si>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</si>
  <si>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</si>
  <si>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</si>
  <si>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</si>
  <si>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</si>
  <si>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</si>
  <si>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</si>
  <si>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</si>
  <si>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</si>
  <si>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</si>
  <si>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</si>
  <si>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</si>
  <si>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</si>
  <si>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</si>
  <si>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</si>
  <si>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</si>
  <si>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</si>
  <si>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</si>
  <si>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</si>
  <si>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</si>
  <si>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</si>
  <si>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</si>
  <si>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</si>
  <si>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</si>
  <si>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</si>
  <si>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</si>
  <si>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</si>
  <si>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</si>
  <si>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</si>
  <si>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</si>
  <si>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</si>
  <si>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</si>
  <si>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</si>
  <si>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</si>
  <si>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</si>
  <si>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</si>
  <si>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</si>
  <si>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</si>
  <si>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</si>
  <si>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</si>
  <si>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</si>
  <si>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</si>
  <si>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</si>
  <si>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</si>
  <si>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</si>
  <si>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</si>
  <si>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</si>
  <si>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</si>
  <si>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</si>
  <si>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</si>
  <si>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</si>
  <si>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</si>
  <si>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</si>
  <si>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</si>
  <si>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</si>
  <si>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</si>
  <si>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</si>
  <si>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</si>
  <si>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</si>
  <si>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</si>
  <si>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</si>
  <si>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</si>
  <si>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</si>
  <si>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</si>
  <si>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</si>
  <si>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</si>
  <si>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</si>
  <si>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</si>
  <si>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</si>
  <si>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</si>
  <si>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</si>
  <si>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</si>
  <si>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</si>
  <si>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</si>
  <si>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</si>
  <si>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</si>
  <si>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</si>
  <si>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</si>
  <si>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</si>
  <si>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</si>
  <si>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</si>
  <si>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</si>
  <si>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</si>
  <si>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</si>
  <si>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</si>
  <si>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</si>
  <si>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</si>
  <si>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</si>
  <si>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</si>
  <si>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</si>
  <si>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</si>
  <si>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</si>
  <si>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</si>
  <si>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</si>
  <si>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</si>
  <si>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</si>
  <si>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</si>
  <si>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</si>
  <si>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</si>
  <si>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</si>
  <si>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</si>
  <si>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</si>
  <si>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</si>
  <si>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</si>
  <si>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</si>
  <si>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</si>
  <si>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</si>
  <si>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</si>
  <si>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</si>
  <si>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</si>
  <si>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</si>
  <si>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</si>
  <si>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</si>
  <si>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</si>
  <si>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</si>
  <si>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</si>
  <si>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</si>
  <si>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</si>
  <si>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</si>
  <si>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</si>
  <si>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</si>
  <si>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</si>
  <si>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</si>
  <si>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</si>
  <si>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</si>
  <si>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</si>
  <si>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</si>
  <si>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</si>
  <si>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</si>
  <si>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</si>
  <si>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</si>
  <si>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</si>
  <si>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</si>
  <si>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</si>
  <si>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</si>
  <si>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</si>
  <si>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</si>
  <si>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</si>
  <si>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</si>
  <si>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</si>
  <si>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</si>
  <si>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</si>
  <si>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</si>
  <si>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</si>
  <si>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</si>
  <si>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</si>
  <si>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</si>
  <si>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</si>
  <si>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</si>
  <si>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</si>
  <si>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</si>
  <si>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</si>
  <si>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</si>
  <si>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</si>
  <si>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</si>
  <si>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</si>
  <si>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</si>
  <si>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</si>
  <si>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</si>
  <si>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</si>
  <si>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</si>
  <si>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</si>
  <si>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</si>
  <si>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</si>
  <si>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</si>
  <si>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</si>
  <si>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</si>
  <si>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</si>
  <si>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</si>
  <si>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</si>
  <si>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</si>
  <si>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</si>
  <si>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</si>
  <si>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</si>
  <si>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</si>
  <si>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</si>
  <si>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</si>
  <si>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</si>
  <si>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</si>
  <si>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</si>
  <si>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</si>
  <si>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</si>
  <si>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</si>
  <si>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</si>
  <si>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</si>
  <si>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</si>
  <si>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</si>
  <si>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</si>
  <si>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</si>
  <si>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</si>
  <si>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</si>
  <si>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</si>
  <si>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</si>
  <si>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</si>
  <si>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</si>
  <si>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</si>
  <si>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</si>
  <si>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</si>
  <si>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</si>
  <si>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</si>
  <si>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</si>
  <si>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</si>
  <si>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</si>
  <si>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</si>
  <si>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</si>
  <si>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</si>
  <si>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</si>
  <si>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</si>
  <si>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</si>
  <si>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</si>
  <si>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</si>
  <si>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</si>
  <si>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</si>
  <si>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</si>
  <si>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</si>
  <si>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</si>
  <si>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</si>
  <si>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</si>
  <si>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</si>
  <si>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</si>
  <si>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</si>
  <si>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</si>
  <si>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</si>
  <si>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</si>
  <si>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</si>
  <si>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</si>
  <si>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</si>
  <si>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</si>
  <si>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</si>
  <si>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</si>
  <si>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</si>
  <si>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</si>
  <si>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</si>
  <si>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</si>
  <si>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</si>
  <si>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</si>
  <si>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</si>
  <si>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</si>
  <si>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</si>
  <si>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</si>
  <si>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</si>
  <si>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</si>
  <si>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</si>
  <si>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</si>
  <si>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</si>
  <si>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</si>
  <si>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</si>
  <si>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</si>
  <si>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</si>
  <si>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</si>
  <si>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</si>
  <si>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</si>
  <si>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</si>
  <si>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</si>
  <si>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</si>
  <si>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</si>
  <si>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</si>
  <si>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</si>
  <si>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</si>
  <si>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</si>
  <si>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</si>
  <si>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</si>
  <si>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</si>
  <si>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</si>
  <si>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</si>
  <si>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</si>
  <si>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</si>
  <si>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</si>
  <si>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</si>
  <si>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</si>
  <si>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</si>
  <si>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</si>
  <si>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</si>
  <si>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</si>
  <si>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</si>
  <si>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</si>
  <si>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</si>
  <si>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</si>
  <si>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</si>
  <si>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</si>
  <si>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</si>
  <si>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</si>
  <si>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</si>
  <si>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</si>
  <si>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</si>
  <si>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</si>
  <si>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</si>
  <si>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</si>
  <si>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</si>
  <si>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</si>
  <si>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</si>
  <si>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</si>
  <si>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</si>
  <si>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</si>
  <si>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</si>
  <si>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</si>
  <si>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</si>
  <si>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</si>
  <si>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</si>
  <si>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</si>
  <si>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</si>
  <si>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</si>
  <si>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</si>
  <si>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</si>
  <si>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</si>
  <si>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</si>
  <si>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</si>
  <si>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</si>
  <si>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</si>
  <si>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</si>
  <si>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</si>
  <si>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</si>
  <si>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</si>
  <si>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</si>
  <si>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</si>
  <si>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</si>
  <si>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</si>
  <si>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</si>
  <si>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</si>
  <si>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</si>
  <si>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</si>
  <si>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</si>
  <si>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</si>
  <si>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</si>
  <si>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</si>
  <si>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</si>
  <si>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</si>
  <si>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</si>
  <si>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</si>
  <si>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</si>
  <si>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</si>
  <si>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</si>
  <si>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</si>
  <si>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</si>
  <si>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</si>
  <si>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</si>
  <si>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</si>
  <si>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</si>
  <si>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</si>
  <si>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</si>
  <si>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</si>
  <si>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</si>
  <si>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</si>
  <si>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</si>
  <si>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</si>
  <si>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</si>
  <si>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</si>
  <si>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</si>
  <si>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</si>
  <si>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</si>
  <si>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</si>
  <si>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</si>
  <si>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</si>
  <si>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</si>
  <si>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</si>
  <si>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</si>
  <si>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</si>
  <si>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</si>
  <si>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</si>
  <si>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</si>
  <si>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</si>
  <si>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</si>
  <si>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</si>
  <si>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</si>
  <si>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</si>
  <si>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</si>
  <si>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</si>
  <si>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</si>
  <si>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</si>
  <si>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</si>
  <si>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</si>
  <si>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</si>
  <si>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</si>
  <si>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</si>
  <si>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</si>
  <si>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</si>
  <si>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</si>
  <si>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</si>
  <si>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</si>
  <si>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</si>
  <si>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</si>
  <si>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</si>
  <si>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</si>
  <si>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</si>
  <si>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</si>
  <si>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</si>
  <si>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</si>
  <si>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</si>
  <si>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</si>
  <si>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</si>
  <si>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</si>
  <si>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</si>
  <si>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</si>
  <si>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</si>
  <si>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</si>
  <si>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</si>
  <si>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</si>
  <si>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</si>
  <si>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</si>
  <si>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</si>
  <si>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</si>
  <si>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</si>
  <si>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</si>
  <si>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</si>
  <si>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</si>
  <si>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</si>
  <si>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</si>
  <si>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</si>
  <si>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</si>
  <si>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</si>
  <si>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</si>
  <si>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</si>
  <si>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</si>
  <si>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</si>
  <si>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</si>
  <si>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</si>
  <si>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</si>
  <si>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</si>
  <si>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</si>
  <si>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</si>
  <si>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</si>
  <si>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</si>
  <si>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</si>
  <si>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</si>
  <si>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</si>
  <si>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</si>
  <si>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</si>
  <si>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</si>
  <si>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</si>
  <si>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</si>
  <si>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</si>
  <si>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</si>
  <si>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</si>
  <si>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</si>
  <si>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</si>
  <si>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</si>
  <si>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</si>
  <si>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</si>
  <si>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</si>
  <si>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</si>
  <si>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</si>
  <si>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</si>
  <si>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</si>
  <si>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</si>
  <si>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</si>
  <si>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</si>
  <si>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</si>
  <si>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</si>
  <si>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</si>
  <si>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</si>
  <si>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</si>
  <si>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</si>
  <si>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</si>
  <si>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</si>
  <si>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</si>
  <si>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</si>
  <si>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</si>
  <si>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</si>
  <si>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</si>
  <si>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</si>
  <si>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</si>
  <si>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</si>
  <si>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</si>
  <si>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</si>
  <si>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</si>
  <si>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</si>
  <si>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</si>
  <si>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</si>
  <si>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</si>
  <si>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</si>
  <si>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</si>
  <si>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</si>
  <si>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</si>
  <si>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</si>
  <si>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</si>
  <si>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</si>
  <si>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</si>
  <si>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</si>
  <si>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</si>
  <si>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</si>
  <si>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</si>
  <si>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</si>
  <si>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</si>
  <si>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</si>
  <si>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</si>
  <si>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</si>
  <si>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</si>
  <si>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</si>
  <si>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</si>
  <si>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</si>
  <si>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</si>
  <si>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</si>
  <si>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</si>
  <si>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</si>
  <si>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</si>
  <si>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</si>
  <si>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</si>
  <si>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</si>
  <si>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</si>
  <si>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</si>
  <si>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</si>
  <si>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</si>
  <si>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</si>
  <si>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</si>
  <si>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</si>
  <si>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</si>
  <si>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</si>
  <si>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</si>
  <si>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</si>
  <si>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</si>
  <si>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</si>
  <si>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</si>
  <si>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</si>
  <si>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</si>
  <si>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</si>
  <si>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</si>
  <si>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</si>
  <si>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</si>
  <si>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</si>
  <si>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</si>
  <si>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</si>
  <si>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</si>
  <si>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</si>
  <si>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</si>
  <si>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</si>
  <si>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</si>
  <si>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</si>
  <si>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</si>
  <si>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</si>
  <si>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</si>
  <si>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</si>
  <si>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</si>
  <si>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</si>
  <si>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</si>
  <si>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</si>
  <si>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</si>
  <si>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</si>
  <si>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</si>
  <si>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</si>
  <si>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</si>
  <si>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</si>
  <si>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</si>
  <si>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</si>
  <si>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</si>
  <si>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</si>
  <si>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</si>
  <si>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</si>
  <si>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</si>
  <si>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</si>
  <si>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</si>
  <si>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</si>
  <si>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</si>
  <si>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</si>
  <si>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</si>
  <si>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</si>
  <si>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</si>
  <si>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</si>
  <si>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</si>
  <si>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</si>
  <si>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</si>
  <si>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</si>
  <si>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</si>
  <si>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</si>
  <si>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</si>
  <si>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</si>
  <si>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</si>
  <si>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</si>
  <si>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</si>
  <si>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</si>
  <si>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</si>
  <si>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</si>
  <si>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</si>
  <si>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</si>
  <si>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</si>
  <si>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</si>
  <si>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</si>
  <si>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</si>
  <si>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</si>
  <si>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</si>
  <si>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</si>
  <si>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</si>
  <si>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</si>
  <si>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</si>
  <si>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</si>
  <si>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</si>
  <si>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</si>
  <si>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</si>
  <si>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</si>
  <si>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</si>
  <si>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</si>
  <si>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</si>
  <si>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</si>
  <si>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</si>
  <si>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</si>
  <si>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</si>
  <si>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</si>
  <si>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</si>
  <si>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</si>
  <si>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</si>
  <si>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</si>
  <si>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</si>
  <si>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</si>
  <si>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</si>
  <si>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</si>
  <si>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</si>
  <si>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</si>
  <si>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</si>
  <si>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</si>
  <si>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</si>
  <si>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</si>
  <si>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</si>
  <si>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</si>
  <si>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</si>
  <si>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</si>
  <si>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</si>
  <si>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</si>
  <si>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</si>
  <si>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</si>
  <si>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</si>
  <si>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</si>
  <si>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</si>
  <si>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</si>
  <si>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</si>
  <si>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</si>
  <si>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</si>
  <si>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</si>
  <si>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</si>
  <si>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</si>
  <si>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</si>
  <si>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</si>
  <si>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</si>
  <si>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</si>
  <si>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</si>
  <si>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</si>
  <si>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</si>
  <si>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</si>
  <si>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</si>
  <si>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</si>
  <si>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</si>
  <si>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</si>
  <si>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</si>
  <si>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</si>
  <si>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</si>
  <si>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</si>
  <si>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</si>
  <si>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</si>
  <si>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</si>
  <si>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</si>
  <si>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</si>
  <si>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</si>
  <si>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</si>
  <si>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</si>
  <si>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</si>
  <si>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</si>
  <si>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</si>
  <si>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</si>
  <si>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</si>
  <si>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</si>
  <si>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</si>
  <si>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</si>
  <si>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</si>
  <si>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</si>
  <si>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</si>
  <si>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</si>
  <si>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</si>
  <si>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</si>
  <si>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</si>
  <si>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</si>
  <si>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</si>
  <si>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</si>
  <si>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</si>
  <si>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</si>
  <si>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</si>
  <si>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</si>
  <si>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</si>
  <si>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</si>
  <si>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</si>
  <si>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</si>
  <si>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</si>
  <si>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</si>
  <si>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</si>
  <si>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</si>
  <si>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</si>
  <si>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</si>
  <si>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</si>
  <si>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</si>
  <si>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</si>
  <si>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</si>
  <si>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</si>
  <si>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</si>
  <si>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</si>
  <si>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</si>
  <si>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</si>
  <si>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</si>
  <si>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</si>
  <si>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</si>
  <si>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</si>
  <si>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</si>
  <si>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</si>
  <si>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</si>
  <si>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</si>
  <si>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</si>
  <si>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</si>
  <si>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</si>
  <si>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</si>
  <si>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</si>
  <si>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</si>
  <si>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</si>
  <si>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</si>
  <si>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</si>
  <si>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</si>
  <si>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</si>
  <si>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</si>
  <si>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</si>
  <si>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</si>
  <si>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</si>
  <si>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</si>
  <si>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</si>
  <si>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</si>
  <si>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</si>
  <si>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</si>
  <si>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</si>
  <si>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</si>
  <si>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</si>
  <si>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</si>
  <si>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</si>
  <si>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</si>
  <si>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</si>
  <si>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</si>
  <si>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</si>
  <si>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</si>
  <si>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</si>
  <si>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</si>
  <si>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</si>
  <si>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</si>
  <si>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</si>
  <si>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</si>
  <si>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</si>
  <si>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</si>
  <si>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</si>
  <si>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</si>
  <si>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</si>
  <si>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</si>
  <si>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</si>
  <si>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</si>
  <si>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</si>
  <si>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</si>
  <si>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</si>
  <si>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</si>
  <si>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</si>
  <si>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</si>
  <si>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</si>
  <si>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</si>
  <si>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</si>
  <si>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</si>
  <si>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</si>
  <si>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</si>
  <si>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</si>
  <si>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</si>
  <si>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</si>
  <si>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</si>
  <si>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</si>
  <si>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</si>
  <si>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</si>
  <si>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</si>
  <si>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</si>
  <si>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</si>
  <si>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</si>
  <si>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</si>
  <si>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</si>
  <si>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</si>
  <si>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</si>
  <si>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</si>
  <si>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</si>
  <si>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</si>
  <si>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</si>
  <si>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</si>
  <si>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</si>
  <si>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</si>
  <si>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</si>
  <si>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</si>
  <si>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</si>
  <si>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</si>
  <si>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</si>
  <si>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</si>
  <si>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</si>
  <si>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</si>
  <si>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</si>
  <si>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</si>
  <si>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</si>
  <si>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</si>
  <si>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</si>
  <si>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</si>
  <si>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</si>
  <si>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</si>
  <si>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</si>
  <si>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</si>
  <si>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</si>
  <si>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</si>
  <si>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</si>
  <si>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</si>
  <si>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</si>
  <si>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</si>
  <si>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</si>
  <si>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</si>
  <si>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</si>
  <si>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</si>
  <si>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</si>
  <si>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</si>
  <si>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</si>
  <si>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</si>
  <si>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</si>
  <si>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</si>
  <si>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</si>
  <si>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</si>
  <si>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</si>
  <si>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</si>
  <si>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</si>
  <si>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</si>
  <si>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</si>
  <si>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</si>
  <si>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</si>
  <si>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</si>
  <si>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</si>
  <si>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</si>
  <si>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</si>
  <si>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</si>
  <si>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</si>
  <si>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</si>
  <si>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</si>
  <si>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</si>
  <si>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</si>
  <si>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</si>
  <si>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</si>
  <si>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</si>
  <si>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</si>
  <si>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</si>
  <si>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</si>
  <si>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</si>
  <si>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</si>
  <si>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</si>
  <si>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</si>
  <si>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</si>
  <si>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</si>
  <si>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</si>
  <si>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</si>
  <si>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</si>
  <si>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</si>
  <si>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</si>
  <si>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</si>
  <si>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</si>
  <si>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</si>
  <si>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</si>
  <si>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</si>
  <si>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</si>
  <si>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</si>
  <si>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</si>
  <si>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</si>
  <si>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</si>
  <si>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</si>
  <si>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</si>
  <si>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</si>
  <si>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</si>
  <si>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</si>
  <si>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</si>
  <si>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</si>
  <si>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</si>
  <si>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</si>
  <si>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</si>
  <si>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</si>
  <si>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</si>
  <si>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</si>
  <si>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</si>
  <si>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</si>
  <si>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</si>
  <si>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</si>
  <si>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</si>
  <si>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</si>
  <si>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</si>
  <si>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</si>
  <si>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</si>
  <si>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</si>
  <si>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</si>
  <si>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</si>
  <si>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</si>
  <si>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</si>
  <si>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</si>
  <si>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</si>
  <si>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</si>
  <si>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</si>
  <si>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</si>
  <si>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</si>
  <si>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</si>
  <si>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</si>
  <si>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</si>
  <si>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</si>
  <si>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</si>
  <si>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</si>
  <si>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</si>
  <si>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</si>
  <si>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</si>
  <si>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</si>
  <si>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</si>
  <si>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</si>
  <si>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</si>
  <si>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</si>
  <si>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</si>
  <si>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</si>
  <si>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</si>
  <si>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</si>
  <si>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</si>
  <si>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</si>
  <si>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</si>
  <si>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</si>
  <si>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</si>
  <si>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</si>
  <si>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</si>
  <si>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</si>
  <si>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</si>
  <si>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</si>
  <si>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</si>
  <si>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</si>
  <si>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</si>
  <si>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</si>
  <si>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</si>
  <si>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</si>
  <si>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</si>
  <si>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</si>
  <si>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</si>
  <si>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</si>
  <si>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</si>
  <si>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</si>
  <si>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</si>
  <si>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</si>
  <si>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</si>
  <si>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</si>
  <si>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</si>
  <si>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</si>
  <si>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</si>
  <si>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</si>
  <si>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</si>
  <si>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</si>
  <si>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</si>
  <si>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</si>
  <si>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</si>
  <si>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</si>
  <si>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</si>
  <si>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</si>
  <si>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</si>
  <si>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</si>
  <si>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</si>
  <si>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</si>
  <si>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</si>
  <si>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</si>
  <si>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</si>
  <si>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</si>
  <si>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</si>
  <si>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</si>
  <si>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</si>
  <si>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</si>
  <si>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</si>
  <si>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</si>
  <si>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</si>
  <si>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</si>
  <si>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</si>
  <si>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</si>
  <si>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</si>
  <si>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</si>
  <si>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</si>
  <si>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</si>
  <si>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</si>
  <si>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</si>
  <si>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</si>
  <si>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</si>
  <si>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</si>
  <si>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</si>
  <si>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</si>
  <si>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</si>
  <si>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</si>
  <si>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</si>
  <si>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</si>
  <si>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</si>
  <si>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</si>
  <si>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</si>
  <si>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</si>
  <si>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</si>
  <si>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</si>
  <si>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</si>
  <si>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</si>
  <si>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</si>
  <si>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</si>
  <si>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</si>
  <si>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</si>
  <si>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</si>
  <si>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</si>
  <si>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</si>
  <si>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</si>
  <si>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</si>
  <si>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</si>
  <si>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</si>
  <si>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</si>
  <si>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</si>
  <si>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</si>
  <si>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</si>
  <si>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</si>
  <si>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</si>
  <si>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</si>
  <si>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</si>
  <si>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</si>
  <si>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</si>
  <si>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</si>
  <si>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</si>
  <si>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</si>
  <si>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</si>
  <si>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</si>
  <si>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</si>
  <si>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</si>
  <si>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</si>
  <si>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</si>
  <si>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</si>
  <si>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</si>
  <si>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</si>
  <si>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</si>
  <si>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</si>
  <si>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</si>
  <si>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</si>
  <si>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</si>
  <si>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</si>
  <si>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</si>
  <si>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</si>
  <si>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</si>
  <si>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</si>
  <si>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</si>
  <si>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</si>
  <si>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</si>
  <si>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</si>
  <si>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</si>
  <si>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</si>
  <si>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</si>
  <si>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</si>
  <si>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</si>
  <si>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</si>
  <si>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</si>
  <si>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</si>
  <si>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</si>
  <si>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</si>
  <si>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</si>
  <si>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</si>
  <si>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</si>
  <si>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</si>
  <si>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</si>
  <si>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</si>
  <si>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</si>
  <si>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</si>
  <si>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</si>
  <si>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</si>
  <si>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</si>
  <si>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</si>
  <si>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</si>
  <si>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</si>
  <si>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</si>
  <si>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</si>
  <si>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</si>
  <si>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</si>
  <si>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</si>
  <si>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</si>
  <si>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</si>
  <si>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</si>
  <si>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</si>
  <si>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</si>
  <si>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</si>
  <si>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</si>
  <si>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</si>
  <si>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</si>
  <si>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</si>
  <si>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</si>
  <si>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</si>
  <si>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</si>
  <si>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</si>
  <si>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</si>
  <si>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</si>
  <si>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</si>
  <si>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</si>
  <si>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</si>
  <si>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</si>
  <si>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</si>
  <si>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</si>
  <si>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</si>
  <si>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</si>
  <si>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</si>
  <si>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</si>
  <si>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</si>
  <si>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</si>
  <si>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</si>
  <si>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</si>
  <si>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</si>
  <si>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</si>
  <si>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</si>
  <si>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</si>
  <si>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</si>
  <si>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</si>
  <si>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</si>
  <si>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</si>
  <si>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</si>
  <si>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</si>
  <si>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</si>
  <si>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</si>
  <si>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</si>
  <si>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</si>
  <si>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</si>
  <si>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</si>
  <si>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</si>
  <si>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</si>
  <si>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</si>
  <si>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</si>
  <si>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</si>
  <si>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</si>
  <si>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</si>
  <si>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</si>
  <si>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</si>
  <si>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</si>
  <si>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</si>
  <si>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</si>
  <si>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</si>
  <si>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</si>
  <si>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</si>
  <si>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</si>
  <si>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</si>
  <si>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</si>
  <si>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</si>
  <si>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</si>
  <si>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</si>
  <si>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</si>
  <si>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</si>
  <si>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</si>
  <si>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</si>
  <si>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</si>
  <si>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</si>
  <si>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</si>
  <si>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</si>
  <si>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</si>
  <si>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</si>
  <si>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</si>
  <si>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</si>
  <si>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</si>
  <si>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</si>
  <si>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</si>
  <si>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</si>
  <si>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</si>
  <si>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</si>
  <si>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</si>
  <si>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</si>
  <si>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</si>
  <si>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</si>
  <si>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</si>
  <si>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</si>
  <si>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</si>
  <si>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</si>
  <si>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</si>
  <si>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</si>
  <si>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</si>
  <si>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</si>
  <si>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</si>
  <si>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</si>
  <si>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</si>
  <si>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</si>
  <si>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</si>
  <si>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</si>
  <si>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</si>
  <si>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</si>
  <si>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</si>
  <si>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</si>
  <si>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</si>
  <si>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</si>
  <si>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</si>
  <si>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</si>
  <si>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</si>
  <si>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</si>
  <si>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</si>
  <si>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</si>
  <si>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</si>
  <si>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</si>
  <si>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</si>
  <si>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</si>
  <si>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</si>
  <si>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</si>
  <si>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</si>
  <si>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</si>
  <si>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</si>
  <si>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</si>
  <si>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</si>
  <si>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</si>
  <si>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</si>
  <si>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</si>
  <si>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</si>
  <si>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</si>
  <si>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</si>
  <si>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</si>
  <si>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</si>
  <si>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</si>
  <si>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</si>
  <si>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</si>
  <si>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</si>
  <si>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</si>
  <si>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</si>
  <si>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</si>
  <si>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</si>
  <si>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</si>
  <si>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</si>
  <si>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</si>
  <si>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</si>
  <si>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</si>
  <si>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</si>
  <si>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</si>
  <si>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</si>
  <si>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</si>
  <si>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</si>
  <si>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</si>
  <si>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</si>
  <si>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</si>
  <si>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</si>
  <si>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</si>
  <si>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</si>
  <si>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</si>
  <si>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</si>
  <si>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</si>
  <si>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</si>
  <si>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</si>
  <si>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</si>
  <si>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</si>
  <si>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</si>
  <si>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</si>
  <si>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</si>
  <si>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</si>
  <si>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</si>
  <si>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</si>
  <si>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</si>
  <si>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</si>
  <si>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</si>
  <si>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</si>
  <si>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</si>
  <si>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</si>
  <si>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</si>
  <si>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</si>
  <si>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</si>
  <si>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</si>
  <si>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</si>
  <si>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</si>
  <si>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</si>
  <si>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</si>
  <si>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</si>
  <si>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</si>
  <si>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</si>
  <si>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</si>
  <si>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</si>
  <si>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</si>
  <si>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</si>
  <si>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</si>
  <si>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</si>
  <si>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</si>
  <si>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</si>
  <si>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</si>
  <si>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</si>
  <si>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</si>
  <si>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</si>
  <si>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</si>
  <si>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</si>
  <si>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</si>
  <si>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</si>
  <si>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</si>
  <si>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</si>
  <si>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</si>
  <si>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</si>
  <si>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</si>
  <si>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</si>
  <si>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</si>
  <si>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</si>
  <si>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</si>
  <si>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</si>
  <si>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</si>
  <si>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</si>
  <si>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</si>
  <si>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</si>
  <si>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</si>
  <si>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</si>
  <si>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</si>
  <si>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</si>
  <si>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</si>
  <si>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</si>
  <si>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</si>
  <si>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</si>
  <si>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</si>
  <si>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</si>
  <si>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</si>
  <si>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</si>
  <si>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</si>
  <si>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</si>
  <si>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</si>
  <si>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</si>
  <si>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</si>
  <si>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</si>
  <si>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</si>
  <si>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</si>
  <si>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</si>
  <si>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</si>
  <si>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</si>
  <si>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</si>
  <si>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</si>
  <si>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</si>
  <si>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</si>
  <si>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</si>
  <si>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</si>
  <si>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</si>
  <si>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</si>
  <si>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</si>
  <si>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</si>
  <si>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</si>
  <si>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</si>
  <si>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</si>
  <si>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</si>
  <si>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</si>
  <si>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</si>
  <si>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</si>
  <si>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</si>
  <si>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</si>
  <si>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</si>
  <si>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</si>
  <si>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</si>
  <si>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</si>
  <si>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</si>
  <si>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</si>
  <si>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</si>
  <si>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</si>
  <si>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</si>
  <si>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</si>
  <si>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</si>
  <si>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</si>
  <si>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</si>
  <si>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</si>
  <si>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</si>
  <si>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</si>
  <si>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</si>
  <si>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</si>
  <si>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</si>
  <si>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</si>
  <si>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</si>
  <si>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</si>
  <si>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</si>
  <si>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</si>
  <si>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</si>
  <si>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</si>
  <si>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</si>
  <si>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</si>
  <si>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</si>
  <si>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</si>
  <si>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</si>
  <si>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</si>
  <si>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</si>
  <si>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</si>
  <si>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</si>
  <si>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</si>
  <si>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</si>
  <si>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</si>
  <si>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</si>
  <si>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</si>
  <si>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</si>
  <si>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</si>
  <si>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</si>
  <si>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</si>
  <si>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</si>
  <si>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</si>
  <si>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</si>
  <si>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</si>
  <si>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</si>
  <si>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</si>
  <si>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</si>
  <si>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</si>
  <si>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</si>
  <si>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</si>
  <si>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</si>
  <si>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</si>
  <si>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</si>
  <si>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</si>
  <si>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</si>
  <si>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</si>
  <si>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</si>
  <si>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</si>
  <si>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</si>
  <si>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</si>
  <si>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</si>
  <si>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</si>
  <si>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</si>
  <si>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</si>
  <si>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</si>
  <si>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</si>
  <si>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</si>
  <si>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</si>
  <si>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</si>
  <si>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</si>
  <si>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</si>
  <si>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</si>
  <si>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</si>
  <si>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</si>
  <si>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</si>
  <si>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</si>
  <si>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</si>
  <si>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</si>
  <si>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</si>
  <si>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</si>
  <si>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</si>
  <si>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</si>
  <si>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</si>
  <si>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</si>
  <si>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</si>
  <si>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</si>
  <si>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</si>
  <si>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</si>
  <si>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</si>
  <si>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</si>
  <si>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</si>
  <si>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</si>
  <si>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</si>
  <si>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</si>
  <si>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</si>
  <si>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</si>
  <si>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</si>
  <si>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</si>
  <si>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</si>
  <si>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</si>
  <si>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</si>
  <si>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</si>
  <si>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</si>
  <si>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</si>
  <si>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</si>
  <si>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</si>
  <si>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</si>
  <si>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</si>
  <si>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</si>
  <si>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</si>
  <si>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</si>
  <si>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</si>
  <si>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</si>
  <si>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</si>
  <si>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</si>
  <si>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</si>
  <si>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</si>
  <si>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</si>
  <si>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</si>
  <si>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</si>
  <si>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</si>
  <si>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</si>
  <si>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</si>
  <si>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</si>
  <si>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</si>
  <si>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</si>
  <si>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</si>
  <si>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</si>
  <si>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</si>
  <si>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</si>
  <si>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</si>
  <si>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</si>
  <si>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</si>
  <si>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</si>
  <si>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</si>
  <si>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</si>
  <si>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</si>
  <si>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</si>
  <si>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</si>
  <si>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</si>
  <si>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</si>
  <si>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</si>
  <si>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</si>
  <si>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</si>
  <si>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</si>
  <si>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</si>
  <si>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</si>
  <si>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</si>
  <si>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</si>
  <si>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</si>
  <si>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</si>
  <si>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</si>
  <si>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</si>
  <si>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</si>
  <si>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</si>
  <si>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</si>
  <si>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</si>
  <si>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</si>
  <si>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</si>
  <si>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</si>
  <si>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</si>
  <si>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</si>
  <si>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</si>
  <si>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</si>
  <si>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</si>
  <si>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</si>
  <si>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</si>
  <si>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</si>
  <si>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</si>
  <si>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</si>
  <si>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</si>
  <si>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</si>
  <si>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</si>
  <si>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</si>
  <si>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</si>
  <si>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</si>
  <si>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</si>
  <si>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</si>
  <si>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</si>
  <si>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</si>
  <si>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</si>
  <si>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</si>
  <si>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</si>
  <si>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</si>
  <si>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</si>
  <si>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</si>
  <si>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</si>
  <si>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</si>
  <si>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</si>
  <si>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</si>
  <si>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</si>
  <si>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</si>
  <si>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</si>
  <si>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</si>
  <si>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</si>
  <si>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</si>
  <si>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</si>
  <si>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</si>
  <si>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</si>
  <si>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</si>
  <si>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</si>
  <si>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</si>
  <si>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</si>
  <si>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</si>
  <si>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</si>
  <si>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</si>
  <si>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</si>
  <si>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</si>
  <si>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</si>
  <si>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</si>
  <si>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</si>
  <si>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</si>
  <si>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</si>
  <si>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</si>
  <si>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</si>
  <si>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</si>
  <si>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</si>
  <si>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</si>
  <si>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</si>
  <si>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</si>
  <si>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</si>
  <si>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</si>
  <si>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</si>
  <si>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</si>
  <si>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</si>
  <si>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</si>
  <si>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</si>
  <si>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</si>
  <si>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</si>
  <si>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</si>
  <si>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</si>
  <si>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</si>
  <si>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</si>
  <si>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</si>
  <si>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</si>
  <si>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</si>
  <si>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</si>
  <si>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</si>
  <si>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</si>
  <si>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</si>
  <si>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</si>
  <si>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</si>
  <si>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</si>
  <si>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</si>
  <si>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</si>
  <si>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</si>
  <si>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</si>
  <si>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</si>
  <si>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</si>
  <si>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</si>
  <si>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</si>
  <si>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</si>
  <si>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</si>
  <si>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</si>
  <si>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</si>
  <si>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</si>
  <si>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</si>
  <si>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</si>
  <si>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</si>
  <si>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</si>
  <si>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</si>
  <si>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</si>
  <si>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</si>
  <si>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</si>
  <si>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</si>
  <si>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</si>
  <si>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</si>
  <si>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</si>
  <si>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</si>
  <si>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</si>
  <si>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</si>
  <si>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</si>
  <si>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</si>
  <si>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</si>
  <si>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</si>
  <si>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</si>
  <si>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</si>
  <si>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</si>
  <si>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</si>
  <si>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</si>
  <si>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</si>
  <si>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</si>
  <si>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</si>
  <si>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</si>
  <si>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</si>
  <si>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</si>
  <si>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</si>
  <si>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</si>
  <si>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</si>
  <si>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</si>
  <si>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</si>
  <si>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</si>
  <si>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</si>
  <si>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</si>
  <si>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</si>
  <si>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</si>
  <si>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</si>
  <si>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</si>
  <si>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</si>
  <si>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</si>
  <si>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</si>
  <si>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</si>
  <si>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</si>
  <si>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</si>
  <si>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</si>
  <si>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</si>
  <si>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</si>
  <si>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</si>
  <si>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</si>
  <si>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</si>
  <si>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</si>
  <si>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</si>
  <si>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</si>
  <si>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</si>
  <si>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</si>
  <si>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</si>
  <si>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</si>
  <si>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</si>
  <si>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</si>
  <si>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</si>
  <si>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</si>
  <si>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</si>
  <si>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</si>
  <si>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</si>
  <si>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</si>
  <si>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</si>
  <si>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</si>
  <si>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</si>
  <si>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</si>
  <si>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</si>
  <si>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</si>
  <si>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</si>
  <si>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</si>
  <si>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</si>
  <si>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</si>
  <si>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</si>
  <si>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</si>
  <si>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</si>
  <si>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</si>
  <si>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</si>
  <si>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</si>
  <si>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</si>
  <si>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</si>
  <si>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</si>
  <si>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</si>
  <si>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</si>
  <si>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</si>
  <si>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</si>
  <si>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</si>
  <si>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</si>
  <si>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</si>
  <si>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</si>
  <si>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</si>
  <si>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</si>
  <si>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</si>
  <si>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</si>
  <si>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</si>
  <si>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</si>
  <si>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</si>
  <si>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</si>
  <si>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</si>
  <si>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</si>
  <si>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</si>
  <si>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</si>
  <si>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</si>
  <si>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</si>
  <si>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</si>
  <si>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</si>
  <si>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</si>
  <si>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</si>
  <si>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</si>
  <si>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</si>
  <si>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</si>
  <si>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</si>
  <si>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</si>
  <si>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</si>
  <si>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</si>
  <si>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</si>
  <si>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</si>
  <si>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</si>
  <si>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</si>
  <si>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</si>
  <si>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</si>
  <si>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</si>
  <si>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</si>
  <si>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</si>
  <si>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</si>
  <si>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</si>
  <si>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</si>
  <si>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</si>
  <si>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</si>
  <si>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</si>
  <si>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</si>
  <si>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</si>
  <si>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</si>
  <si>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</si>
  <si>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</si>
  <si>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</si>
  <si>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</si>
  <si>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</si>
  <si>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</si>
  <si>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</si>
  <si>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</si>
  <si>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</si>
  <si>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</si>
  <si>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</si>
  <si>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</si>
  <si>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</si>
  <si>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</si>
  <si>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</si>
  <si>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</si>
  <si>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</si>
  <si>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</si>
  <si>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</si>
  <si>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</si>
  <si>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</si>
  <si>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</si>
  <si>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</si>
  <si>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</si>
  <si>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</si>
  <si>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</si>
  <si>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</si>
  <si>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</si>
  <si>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</si>
  <si>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</si>
  <si>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</si>
  <si>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</si>
  <si>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</si>
  <si>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</si>
  <si>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</si>
  <si>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</si>
  <si>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</si>
  <si>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</si>
  <si>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</si>
  <si>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</si>
  <si>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</si>
  <si>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</si>
  <si>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</si>
  <si>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</si>
  <si>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</si>
  <si>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</si>
  <si>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</si>
  <si>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</si>
  <si>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</si>
  <si>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</si>
  <si>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</si>
  <si>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</si>
  <si>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</si>
  <si>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</si>
  <si>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</si>
  <si>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</si>
  <si>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</si>
  <si>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</si>
  <si>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</si>
  <si>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</si>
  <si>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</si>
  <si>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</si>
  <si>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</si>
  <si>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</si>
  <si>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</si>
  <si>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</si>
  <si>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</si>
  <si>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</si>
  <si>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</si>
  <si>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</si>
  <si>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</si>
  <si>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</si>
  <si>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</si>
  <si>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</si>
  <si>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</si>
  <si>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</si>
  <si>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</si>
  <si>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</si>
  <si>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</si>
  <si>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</si>
  <si>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</si>
  <si>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</si>
  <si>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</si>
  <si>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</si>
  <si>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</si>
  <si>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</si>
  <si>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</si>
  <si>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</si>
  <si>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</si>
  <si>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</si>
  <si>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</si>
  <si>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</si>
  <si>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</si>
  <si>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</si>
  <si>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</si>
  <si>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</si>
  <si>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</si>
  <si>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</si>
  <si>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</si>
  <si>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</si>
  <si>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</si>
  <si>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</si>
  <si>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</si>
  <si>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</si>
  <si>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</si>
  <si>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</si>
  <si>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</si>
  <si>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</si>
  <si>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</si>
  <si>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</si>
  <si>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</si>
  <si>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</si>
  <si>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</si>
  <si>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</si>
  <si>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</si>
  <si>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</si>
  <si>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</si>
  <si>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</si>
  <si>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</si>
  <si>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</si>
  <si>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</si>
  <si>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</si>
  <si>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</si>
  <si>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</si>
  <si>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</si>
  <si>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</si>
  <si>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</si>
  <si>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</si>
  <si>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</si>
  <si>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</si>
  <si>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</si>
  <si>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</si>
  <si>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</si>
  <si>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</si>
  <si>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</si>
  <si>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</si>
  <si>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</si>
  <si>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</si>
  <si>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</si>
  <si>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</si>
  <si>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</si>
  <si>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</si>
  <si>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</si>
  <si>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</si>
  <si>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</si>
  <si>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</si>
  <si>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</si>
  <si>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</si>
  <si>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</si>
  <si>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</si>
  <si>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</si>
  <si>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</si>
  <si>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</si>
  <si>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</si>
  <si>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</si>
  <si>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</si>
  <si>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</si>
  <si>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</si>
  <si>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</si>
  <si>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</si>
  <si>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</si>
  <si>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</si>
  <si>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</si>
  <si>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</si>
  <si>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</si>
  <si>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</si>
  <si>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</si>
  <si>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</si>
  <si>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</si>
  <si>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</si>
  <si>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</si>
  <si>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</si>
  <si>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</si>
  <si>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</si>
  <si>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</si>
  <si>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</si>
  <si>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</si>
  <si>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</si>
  <si>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</si>
  <si>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</si>
  <si>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</si>
  <si>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</si>
  <si>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</si>
  <si>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</si>
  <si>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</si>
  <si>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</si>
  <si>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</si>
  <si>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</si>
  <si>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</si>
  <si>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</si>
  <si>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</si>
  <si>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</si>
  <si>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</si>
  <si>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</si>
  <si>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</si>
  <si>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</si>
  <si>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</si>
  <si>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</si>
  <si>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</si>
  <si>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</si>
  <si>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</si>
  <si>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</si>
  <si>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</si>
  <si>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</si>
  <si>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</si>
  <si>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</si>
  <si>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</si>
  <si>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</si>
  <si>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</si>
  <si>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</si>
  <si>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</si>
  <si>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</si>
  <si>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</si>
  <si>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</si>
  <si>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</si>
  <si>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</si>
  <si>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</si>
  <si>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</si>
  <si>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</si>
  <si>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</si>
  <si>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</si>
  <si>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</si>
  <si>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</si>
  <si>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</si>
  <si>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</si>
  <si>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</si>
  <si>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</si>
  <si>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</si>
  <si>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</si>
  <si>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</si>
  <si>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</si>
  <si>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</si>
  <si>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</si>
  <si>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</si>
  <si>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</si>
  <si>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</si>
  <si>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</si>
  <si>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</si>
  <si>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</si>
  <si>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</si>
  <si>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</si>
  <si>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</si>
  <si>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</si>
  <si>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</si>
  <si>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</si>
  <si>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</si>
  <si>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</si>
  <si>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</si>
  <si>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</si>
  <si>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</si>
  <si>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</si>
  <si>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</si>
  <si>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</si>
  <si>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</si>
  <si>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</si>
  <si>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</si>
  <si>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</si>
  <si>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</si>
  <si>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</si>
  <si>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</si>
  <si>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</si>
  <si>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</si>
  <si>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</si>
  <si>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</si>
  <si>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</si>
  <si>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</si>
  <si>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</si>
  <si>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</si>
  <si>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</si>
  <si>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</si>
  <si>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</si>
  <si>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</si>
  <si>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</si>
  <si>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</si>
  <si>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</si>
  <si>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</si>
  <si>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</si>
  <si>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</si>
  <si>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</si>
  <si>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</si>
  <si>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</si>
  <si>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</si>
  <si>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</si>
  <si>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</si>
  <si>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</si>
  <si>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</si>
  <si>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</si>
  <si>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</si>
  <si>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</si>
  <si>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</si>
  <si>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</si>
  <si>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</si>
  <si>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</si>
  <si>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</si>
  <si>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</si>
  <si>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</si>
  <si>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</si>
  <si>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</si>
  <si>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</si>
  <si>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</si>
  <si>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</si>
  <si>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</si>
  <si>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</si>
  <si>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</si>
  <si>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</si>
  <si>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</si>
  <si>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</si>
  <si>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</si>
  <si>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</si>
  <si>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</si>
  <si>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</si>
  <si>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</si>
  <si>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</si>
  <si>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</si>
  <si>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</si>
  <si>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</si>
  <si>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</si>
  <si>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</si>
  <si>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</si>
  <si>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</si>
  <si>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</si>
  <si>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</si>
  <si>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</si>
  <si>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</si>
  <si>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</si>
  <si>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</si>
  <si>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</si>
  <si>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</si>
  <si>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</si>
  <si>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</si>
  <si>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</si>
  <si>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</si>
  <si>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</si>
  <si>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</si>
  <si>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</si>
  <si>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</si>
  <si>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</si>
  <si>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</si>
  <si>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</si>
  <si>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</si>
  <si>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</si>
  <si>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</si>
  <si>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</si>
  <si>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</si>
  <si>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</si>
  <si>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</si>
  <si>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</si>
  <si>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</si>
  <si>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</si>
  <si>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</si>
  <si>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</si>
  <si>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</si>
  <si>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</si>
  <si>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</si>
  <si>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</si>
  <si>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</si>
  <si>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</si>
  <si>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</si>
  <si>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</si>
  <si>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</si>
  <si>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</si>
  <si>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</si>
  <si>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</si>
  <si>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</si>
  <si>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</si>
  <si>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</si>
  <si>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</si>
  <si>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</si>
  <si>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</si>
  <si>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</si>
  <si>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</si>
  <si>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</si>
  <si>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</si>
  <si>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</si>
  <si>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</si>
  <si>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</si>
  <si>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</si>
  <si>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</si>
  <si>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</si>
  <si>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</si>
  <si>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</si>
  <si>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</si>
  <si>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</si>
  <si>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</si>
  <si>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</si>
  <si>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</si>
  <si>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</si>
  <si>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</si>
  <si>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</si>
  <si>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</si>
  <si>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</si>
  <si>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</si>
  <si>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</si>
  <si>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</si>
  <si>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</si>
  <si>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</si>
  <si>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</si>
  <si>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</si>
  <si>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</si>
  <si>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</si>
  <si>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</si>
  <si>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</si>
  <si>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</si>
  <si>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</si>
  <si>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</si>
  <si>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</si>
  <si>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</si>
  <si>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</si>
  <si>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</si>
  <si>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</si>
  <si>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</si>
  <si>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</si>
  <si>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</si>
  <si>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</si>
  <si>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</si>
  <si>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</si>
  <si>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</si>
  <si>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</si>
  <si>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</si>
  <si>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</si>
  <si>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</si>
  <si>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</si>
  <si>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</si>
  <si>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</si>
  <si>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</si>
  <si>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</si>
  <si>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</si>
  <si>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</si>
  <si>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</si>
  <si>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</si>
  <si>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</si>
  <si>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</si>
  <si>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</si>
  <si>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</si>
  <si>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</si>
  <si>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</si>
  <si>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</si>
  <si>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</si>
  <si>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</si>
  <si>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</si>
  <si>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</si>
  <si>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</si>
  <si>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</si>
  <si>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</si>
  <si>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</si>
  <si>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</si>
  <si>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</si>
  <si>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</si>
  <si>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</si>
  <si>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</si>
  <si>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</si>
  <si>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</si>
  <si>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</si>
  <si>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</si>
  <si>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</si>
  <si>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</si>
  <si>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</si>
  <si>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</si>
  <si>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</si>
  <si>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</si>
  <si>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</si>
  <si>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</si>
  <si>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</si>
  <si>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</si>
  <si>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</si>
  <si>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</si>
  <si>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</si>
  <si>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</si>
  <si>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</si>
  <si>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</si>
  <si>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</si>
  <si>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</si>
  <si>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</si>
  <si>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</si>
  <si>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</si>
  <si>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</si>
  <si>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</si>
  <si>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</si>
  <si>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</si>
  <si>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</si>
  <si>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</si>
  <si>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</si>
  <si>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</si>
  <si>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</si>
  <si>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</si>
  <si>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</si>
  <si>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</si>
  <si>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</si>
  <si>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</si>
  <si>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</si>
  <si>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</si>
  <si>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</si>
  <si>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</si>
  <si>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</si>
  <si>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</si>
  <si>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</si>
  <si>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</si>
  <si>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</si>
  <si>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</si>
  <si>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</si>
  <si>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</si>
  <si>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</si>
  <si>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</si>
  <si>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</si>
  <si>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</si>
  <si>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</si>
  <si>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</si>
  <si>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</si>
  <si>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</si>
  <si>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</si>
  <si>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</si>
  <si>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</si>
  <si>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</si>
  <si>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</si>
  <si>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</si>
  <si>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</si>
  <si>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</si>
  <si>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</si>
  <si>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</si>
  <si>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</si>
  <si>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</si>
  <si>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</si>
  <si>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</si>
  <si>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</si>
  <si>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</si>
  <si>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</si>
  <si>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</si>
  <si>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</si>
  <si>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</si>
  <si>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</si>
  <si>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</si>
  <si>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</si>
  <si>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</si>
  <si>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</si>
  <si>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</si>
  <si>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</si>
  <si>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</si>
  <si>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</si>
  <si>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</si>
  <si>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</si>
  <si>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</si>
  <si>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</si>
  <si>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</si>
  <si>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</si>
  <si>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</si>
  <si>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</si>
  <si>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</si>
  <si>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</si>
  <si>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</si>
  <si>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</si>
  <si>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</si>
  <si>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</si>
  <si>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</si>
  <si>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</si>
  <si>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</si>
  <si>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</si>
  <si>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</si>
  <si>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</si>
  <si>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</si>
  <si>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</si>
  <si>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</si>
  <si>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</si>
  <si>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</si>
  <si>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</si>
  <si>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</si>
  <si>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</si>
  <si>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</si>
  <si>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</si>
  <si>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</si>
  <si>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</si>
  <si>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</si>
  <si>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</si>
  <si>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</si>
  <si>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</si>
  <si>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</si>
  <si>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</si>
  <si>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</si>
  <si>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</si>
  <si>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</si>
  <si>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</si>
  <si>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</si>
  <si>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</si>
  <si>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</si>
  <si>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</si>
  <si>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</si>
  <si>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</si>
  <si>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</si>
  <si>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</si>
  <si>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</si>
  <si>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</si>
  <si>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</si>
  <si>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</si>
  <si>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</si>
  <si>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</si>
  <si>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</si>
  <si>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</si>
  <si>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</si>
  <si>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</si>
  <si>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</si>
  <si>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</si>
  <si>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</si>
  <si>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</si>
  <si>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</si>
  <si>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</si>
  <si>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</si>
  <si>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</si>
  <si>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</si>
  <si>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</si>
  <si>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</si>
  <si>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</si>
  <si>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</si>
  <si>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</si>
  <si>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</si>
  <si>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</si>
  <si>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</si>
  <si>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</si>
  <si>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</si>
  <si>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</si>
  <si>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</si>
  <si>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</si>
  <si>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</si>
  <si>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</si>
  <si>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</si>
  <si>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</si>
  <si>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</si>
  <si>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</si>
  <si>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</si>
  <si>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</si>
  <si>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</si>
  <si>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</si>
  <si>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</si>
  <si>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</si>
  <si>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</si>
  <si>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</si>
  <si>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</si>
  <si>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</si>
  <si>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</si>
  <si>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</si>
  <si>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</si>
  <si>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</si>
  <si>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</si>
  <si>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</si>
  <si>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</si>
  <si>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</si>
  <si>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</si>
  <si>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</si>
  <si>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</si>
  <si>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</si>
  <si>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</si>
  <si>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</si>
  <si>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</si>
  <si>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</si>
  <si>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</si>
  <si>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</si>
  <si>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</si>
  <si>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</si>
  <si>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</si>
  <si>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</si>
  <si>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</si>
  <si>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</si>
  <si>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</si>
  <si>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</si>
  <si>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</si>
  <si>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</si>
  <si>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</si>
  <si>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</si>
  <si>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</si>
  <si>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</si>
  <si>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</si>
  <si>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</si>
  <si>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</si>
  <si>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</si>
  <si>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</si>
  <si>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</si>
  <si>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</si>
  <si>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</si>
  <si>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</si>
  <si>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</si>
  <si>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</si>
  <si>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</si>
  <si>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</si>
  <si>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</si>
  <si>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</si>
  <si>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</si>
  <si>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</si>
  <si>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</si>
  <si>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</si>
  <si>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</si>
  <si>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</si>
  <si>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</si>
  <si>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</si>
  <si>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</si>
  <si>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</si>
  <si>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</si>
  <si>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</si>
  <si>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</si>
  <si>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</si>
  <si>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</si>
  <si>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</si>
  <si>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</si>
  <si>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</si>
  <si>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</si>
  <si>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</si>
  <si>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</si>
  <si>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</si>
  <si>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</si>
  <si>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</si>
  <si>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</si>
  <si>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</si>
  <si>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</si>
  <si>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</si>
  <si>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</si>
  <si>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</si>
  <si>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</si>
  <si>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</si>
  <si>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</si>
  <si>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</si>
  <si>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</si>
  <si>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</si>
  <si>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</si>
  <si>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</si>
  <si>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</si>
  <si>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</si>
  <si>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</si>
  <si>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</si>
  <si>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</si>
  <si>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</si>
  <si>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</si>
  <si>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</si>
  <si>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</si>
  <si>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</si>
  <si>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</si>
  <si>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</si>
  <si>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</si>
  <si>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</si>
  <si>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</si>
  <si>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</si>
  <si>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</si>
  <si>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</si>
  <si>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</si>
  <si>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</si>
  <si>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</si>
  <si>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</si>
  <si>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</si>
  <si>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</si>
  <si>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</si>
  <si>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</si>
  <si>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</si>
  <si>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</si>
  <si>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</si>
  <si>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</si>
  <si>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</si>
  <si>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</si>
  <si>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</si>
  <si>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</si>
  <si>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</si>
  <si>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</si>
  <si>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</si>
  <si>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</si>
  <si>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</si>
  <si>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</si>
  <si>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</si>
  <si>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</si>
  <si>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</si>
  <si>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</si>
  <si>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</si>
  <si>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</si>
  <si>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</si>
  <si>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</si>
  <si>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</si>
  <si>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</si>
  <si>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</si>
  <si>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</si>
  <si>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</si>
  <si>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</si>
  <si>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</si>
  <si>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</si>
  <si>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</si>
  <si>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</si>
  <si>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</si>
  <si>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</si>
  <si>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</si>
  <si>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</si>
  <si>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</si>
  <si>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</si>
  <si>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</si>
  <si>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</si>
  <si>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</si>
  <si>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</si>
  <si>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</si>
  <si>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</si>
  <si>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</si>
  <si>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</si>
  <si>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</si>
  <si>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</si>
  <si>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</si>
  <si>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</si>
  <si>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</si>
  <si>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</si>
  <si>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</si>
  <si>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</si>
  <si>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</si>
  <si>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</si>
  <si>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</si>
  <si>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</si>
  <si>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</si>
  <si>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</si>
  <si>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</si>
  <si>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</si>
  <si>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</si>
  <si>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</si>
  <si>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</si>
  <si>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</si>
  <si>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</si>
  <si>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</si>
  <si>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</si>
  <si>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</si>
  <si>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</si>
  <si>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</si>
  <si>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</si>
  <si>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</si>
  <si>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</si>
  <si>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</si>
  <si>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</si>
  <si>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</si>
  <si>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</si>
  <si>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</si>
  <si>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</si>
  <si>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</si>
  <si>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</si>
  <si>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</si>
  <si>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</si>
  <si>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</si>
  <si>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</si>
  <si>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</si>
  <si>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</si>
  <si>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</si>
  <si>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</si>
  <si>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</si>
  <si>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</si>
  <si>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</si>
  <si>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</si>
  <si>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</si>
  <si>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</si>
  <si>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</si>
  <si>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</si>
  <si>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</si>
  <si>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</si>
  <si>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</si>
  <si>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</si>
  <si>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</si>
  <si>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</si>
  <si>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</si>
  <si>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</si>
  <si>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</si>
  <si>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</si>
  <si>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</si>
  <si>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</si>
  <si>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</si>
  <si>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</si>
  <si>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</si>
  <si>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</si>
  <si>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</si>
  <si>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</si>
  <si>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</si>
  <si>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</si>
  <si>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</si>
  <si>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</si>
  <si>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</si>
  <si>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</si>
  <si>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</si>
  <si>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</si>
  <si>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</si>
  <si>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</si>
  <si>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</si>
  <si>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</si>
  <si>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</si>
  <si>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</si>
  <si>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</si>
  <si>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</si>
  <si>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</si>
  <si>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</si>
  <si>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</si>
  <si>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</si>
  <si>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</si>
  <si>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</si>
  <si>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</si>
  <si>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</si>
  <si>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</si>
  <si>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</si>
  <si>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</si>
  <si>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</si>
  <si>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</si>
  <si>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</si>
  <si>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</si>
  <si>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</si>
  <si>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</si>
  <si>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</si>
  <si>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</si>
  <si>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</si>
  <si>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</si>
  <si>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</si>
  <si>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</si>
  <si>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</si>
  <si>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</si>
  <si>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</si>
  <si>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</si>
  <si>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</si>
  <si>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</si>
  <si>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</si>
  <si>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</si>
  <si>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</si>
  <si>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</si>
  <si>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</si>
  <si>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</si>
  <si>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</si>
  <si>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</si>
  <si>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</si>
  <si>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</si>
  <si>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</si>
  <si>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</si>
  <si>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</si>
  <si>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</si>
  <si>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</si>
  <si>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</si>
  <si>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</si>
  <si>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</si>
  <si>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</si>
  <si>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</si>
  <si>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</si>
  <si>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</si>
  <si>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</si>
  <si>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</si>
  <si>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</si>
  <si>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</si>
  <si>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</si>
  <si>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</si>
  <si>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</si>
  <si>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</si>
  <si>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</si>
  <si>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</si>
  <si>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</si>
  <si>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</si>
  <si>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</si>
  <si>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</si>
  <si>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</si>
  <si>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</si>
  <si>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</si>
  <si>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</si>
  <si>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</si>
  <si>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</si>
  <si>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</si>
  <si>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</si>
  <si>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</si>
  <si>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</si>
  <si>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</si>
  <si>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</si>
  <si>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</si>
  <si>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</si>
  <si>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</si>
  <si>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</si>
  <si>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</si>
  <si>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</si>
  <si>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</si>
  <si>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</si>
  <si>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</si>
  <si>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</si>
  <si>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</si>
  <si>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</si>
  <si>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</si>
  <si>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</si>
  <si>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</si>
  <si>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</si>
  <si>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</si>
  <si>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</si>
  <si>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</si>
  <si>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</si>
  <si>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</si>
  <si>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</si>
  <si>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</si>
  <si>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</si>
  <si>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</si>
  <si>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</si>
  <si>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</si>
  <si>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</si>
  <si>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</si>
  <si>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</si>
  <si>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</si>
  <si>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</si>
  <si>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</si>
  <si>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</si>
  <si>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</si>
  <si>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</si>
  <si>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</si>
  <si>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</si>
  <si>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</si>
  <si>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</si>
  <si>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</si>
  <si>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</si>
  <si>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</si>
  <si>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</si>
  <si>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</si>
  <si>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</si>
  <si>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</si>
  <si>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</si>
  <si>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</si>
  <si>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</si>
  <si>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</si>
  <si>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</si>
  <si>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</si>
  <si>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</si>
  <si>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</si>
  <si>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</si>
  <si>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</si>
  <si>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</si>
  <si>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</si>
  <si>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</si>
  <si>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</si>
  <si>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</si>
  <si>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</si>
  <si>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</si>
  <si>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</si>
  <si>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</si>
  <si>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</si>
  <si>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</si>
  <si>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</si>
  <si>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</si>
  <si>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</si>
  <si>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</si>
  <si>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</si>
  <si>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</si>
  <si>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</si>
  <si>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</si>
  <si>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</si>
  <si>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</si>
  <si>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</si>
  <si>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</si>
  <si>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</si>
  <si>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</si>
  <si>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</si>
  <si>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</si>
  <si>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</si>
  <si>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</si>
  <si>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</si>
  <si>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</si>
  <si>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</si>
  <si>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</si>
  <si>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</si>
  <si>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</si>
  <si>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</si>
  <si>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</si>
  <si>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</si>
  <si>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</si>
  <si>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</si>
  <si>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</si>
  <si>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</si>
  <si>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</si>
  <si>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</si>
  <si>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</si>
  <si>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</si>
  <si>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</si>
  <si>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</si>
  <si>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</si>
  <si>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</si>
  <si>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</si>
  <si>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</si>
  <si>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</si>
  <si>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</si>
  <si>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</si>
  <si>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</si>
  <si>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</si>
  <si>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</si>
  <si>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</si>
  <si>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</si>
  <si>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</si>
  <si>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</si>
  <si>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</si>
  <si>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</si>
  <si>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</si>
  <si>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</si>
  <si>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</si>
  <si>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</si>
  <si>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</si>
  <si>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</si>
  <si>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</si>
  <si>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</si>
  <si>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</si>
  <si>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</si>
  <si>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</si>
  <si>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</si>
  <si>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</si>
  <si>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</si>
  <si>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</si>
  <si>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</si>
  <si>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</si>
  <si>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</si>
  <si>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</si>
  <si>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</si>
  <si>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</si>
  <si>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</si>
  <si>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</si>
  <si>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</si>
  <si>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</si>
  <si>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</si>
  <si>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</si>
  <si>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</si>
  <si>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</si>
  <si>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</si>
  <si>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</si>
  <si>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</si>
  <si>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</si>
  <si>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</si>
  <si>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</si>
  <si>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</si>
  <si>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</si>
  <si>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</si>
  <si>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</si>
  <si>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</si>
  <si>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</si>
  <si>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</si>
  <si>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</si>
  <si>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</si>
  <si>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</si>
  <si>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</si>
  <si>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</si>
  <si>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</si>
  <si>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</si>
  <si>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</si>
  <si>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</si>
  <si>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</si>
  <si>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</si>
  <si>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</si>
  <si>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</si>
  <si>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</si>
  <si>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</si>
  <si>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</si>
  <si>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</si>
  <si>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</si>
  <si>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</si>
  <si>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</si>
  <si>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</si>
  <si>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</si>
  <si>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</si>
  <si>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</si>
  <si>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</si>
  <si>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</si>
  <si>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</si>
  <si>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</si>
  <si>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</si>
  <si>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</si>
  <si>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</si>
  <si>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</si>
  <si>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</si>
  <si>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</si>
  <si>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</si>
  <si>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</si>
  <si>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</si>
  <si>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</si>
  <si>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</si>
  <si>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</si>
  <si>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</si>
  <si>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</si>
  <si>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</si>
  <si>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</si>
  <si>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</si>
  <si>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</si>
  <si>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</si>
  <si>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</si>
  <si>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</si>
  <si>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</si>
  <si>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</si>
  <si>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</si>
  <si>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</si>
  <si>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</si>
  <si>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</si>
  <si>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</si>
  <si>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</si>
  <si>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</si>
  <si>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</si>
  <si>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</si>
  <si>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</si>
  <si>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</si>
  <si>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</si>
  <si>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</si>
  <si>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</si>
  <si>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</si>
  <si>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</si>
  <si>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</si>
  <si>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</si>
  <si>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</si>
  <si>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</si>
  <si>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</si>
  <si>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</si>
  <si>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</si>
  <si>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</si>
  <si>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</si>
  <si>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</si>
  <si>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</si>
  <si>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</si>
  <si>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</si>
  <si>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</si>
  <si>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</si>
  <si>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</si>
  <si>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</si>
  <si>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</si>
  <si>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</si>
  <si>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</si>
  <si>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</si>
  <si>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</si>
  <si>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</si>
  <si>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</si>
  <si>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</si>
  <si>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</si>
  <si>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</si>
  <si>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</si>
  <si>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</si>
  <si>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</si>
  <si>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</si>
  <si>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</si>
  <si>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</si>
  <si>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</si>
  <si>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</si>
  <si>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</si>
  <si>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</si>
  <si>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</si>
  <si>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</si>
  <si>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</si>
  <si>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</si>
  <si>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</si>
  <si>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</si>
  <si>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</si>
  <si>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</si>
  <si>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</si>
  <si>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</si>
  <si>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</si>
  <si>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</si>
  <si>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</si>
  <si>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</si>
  <si>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</si>
  <si>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</si>
  <si>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</si>
  <si>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</si>
  <si>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</si>
  <si>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</si>
  <si>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</si>
  <si>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</si>
  <si>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</si>
  <si>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</si>
  <si>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</si>
  <si>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</si>
  <si>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</si>
  <si>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</si>
  <si>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</si>
  <si>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</si>
  <si>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</si>
  <si>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</si>
  <si>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</si>
  <si>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</si>
  <si>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</si>
  <si>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</si>
  <si>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</si>
  <si>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</si>
  <si>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</si>
  <si>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</si>
  <si>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</si>
  <si>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</si>
  <si>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</si>
  <si>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</si>
  <si>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</si>
  <si>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</si>
  <si>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</si>
  <si>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</si>
  <si>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</si>
  <si>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</si>
  <si>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</si>
  <si>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</si>
  <si>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</si>
  <si>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</si>
  <si>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</si>
  <si>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</si>
  <si>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</si>
  <si>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</si>
  <si>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</si>
  <si>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</si>
  <si>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</si>
  <si>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</si>
  <si>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</si>
  <si>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</si>
  <si>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</si>
  <si>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</si>
  <si>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</si>
  <si>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</si>
  <si>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</si>
  <si>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</si>
  <si>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</si>
  <si>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</si>
  <si>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</si>
  <si>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</si>
  <si>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</si>
  <si>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</si>
  <si>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</si>
  <si>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</si>
  <si>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</si>
  <si>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</si>
  <si>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</si>
  <si>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</si>
  <si>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</si>
  <si>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</si>
  <si>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</si>
  <si>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</si>
  <si>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</si>
  <si>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</si>
  <si>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</si>
  <si>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</si>
  <si>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</si>
  <si>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</si>
  <si>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</si>
  <si>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</si>
  <si>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</si>
  <si>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</si>
  <si>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</si>
  <si>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</si>
  <si>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</si>
  <si>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</si>
  <si>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</si>
  <si>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</si>
  <si>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</si>
  <si>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</si>
  <si>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</si>
  <si>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</si>
  <si>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</si>
  <si>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</si>
  <si>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</si>
  <si>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</si>
  <si>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</si>
  <si>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</si>
  <si>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</si>
  <si>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</si>
  <si>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</si>
  <si>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</si>
  <si>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</si>
  <si>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</si>
  <si>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</si>
  <si>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</si>
  <si>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</si>
  <si>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</si>
  <si>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</si>
  <si>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</si>
  <si>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</si>
  <si>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</si>
  <si>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</si>
  <si>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</si>
  <si>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</si>
  <si>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</si>
  <si>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</si>
  <si>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</si>
  <si>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</si>
  <si>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</si>
  <si>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</si>
  <si>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</si>
  <si>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</si>
  <si>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</si>
  <si>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</si>
  <si>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</si>
  <si>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</si>
  <si>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</si>
  <si>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</si>
  <si>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</si>
  <si>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</si>
  <si>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</si>
  <si>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</si>
  <si>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</si>
  <si>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</si>
  <si>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</si>
  <si>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</si>
  <si>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</si>
  <si>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</si>
  <si>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</si>
  <si>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</si>
  <si>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</si>
  <si>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</si>
  <si>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</si>
  <si>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</si>
  <si>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</si>
  <si>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</si>
  <si>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</si>
  <si>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</si>
  <si>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</si>
  <si>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</si>
  <si>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</si>
  <si>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</si>
  <si>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</si>
  <si>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</si>
  <si>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</si>
  <si>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</si>
  <si>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</si>
  <si>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</si>
  <si>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</si>
  <si>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</si>
  <si>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</si>
  <si>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</si>
  <si>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</si>
  <si>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</si>
  <si>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</si>
  <si>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</si>
  <si>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</si>
  <si>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</si>
  <si>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</si>
  <si>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</si>
  <si>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</si>
  <si>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</si>
  <si>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</si>
  <si>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</si>
  <si>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</si>
  <si>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</si>
  <si>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</si>
  <si>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</si>
  <si>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</si>
  <si>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</si>
  <si>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</si>
  <si>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</si>
  <si>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</si>
  <si>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</si>
  <si>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</si>
  <si>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</si>
  <si>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</si>
  <si>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</si>
  <si>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</si>
  <si>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</si>
  <si>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</si>
  <si>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</si>
  <si>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</si>
  <si>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</si>
  <si>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</si>
  <si>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</si>
  <si>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</si>
  <si>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</si>
  <si>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</si>
  <si>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</si>
  <si>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</si>
  <si>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</si>
  <si>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</si>
  <si>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</si>
  <si>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</si>
  <si>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</si>
  <si>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</si>
  <si>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</si>
  <si>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</si>
  <si>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</si>
  <si>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</si>
  <si>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</si>
  <si>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</si>
  <si>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</si>
  <si>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</si>
  <si>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</si>
  <si>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</si>
  <si>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</si>
  <si>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</si>
  <si>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</si>
  <si>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</si>
  <si>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</si>
  <si>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</si>
  <si>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</si>
  <si>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</si>
  <si>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</si>
  <si>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</si>
  <si>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</si>
  <si>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</si>
  <si>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</si>
  <si>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</si>
  <si>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</si>
  <si>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</si>
  <si>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</si>
  <si>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</si>
  <si>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</si>
  <si>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</si>
  <si>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</si>
  <si>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</si>
  <si>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</si>
  <si>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</si>
  <si>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</si>
  <si>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</si>
  <si>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</si>
  <si>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</si>
  <si>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</si>
  <si>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</si>
  <si>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</si>
  <si>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</si>
  <si>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</si>
  <si>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</si>
  <si>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</si>
  <si>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</si>
  <si>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</si>
  <si>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</si>
  <si>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</si>
  <si>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</si>
  <si>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</si>
  <si>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</si>
  <si>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</si>
  <si>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</si>
  <si>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</si>
  <si>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</si>
  <si>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</si>
  <si>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</si>
  <si>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</si>
  <si>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</si>
  <si>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</si>
  <si>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</si>
  <si>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</si>
  <si>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</si>
  <si>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</si>
  <si>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</si>
  <si>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</si>
  <si>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</si>
  <si>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</si>
  <si>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</si>
  <si>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</si>
  <si>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</si>
  <si>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</si>
  <si>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</si>
  <si>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</si>
  <si>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</si>
  <si>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</si>
  <si>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</si>
  <si>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</si>
  <si>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</si>
  <si>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</si>
  <si>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</si>
  <si>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</si>
  <si>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</si>
  <si>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</si>
  <si>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</si>
  <si>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</si>
  <si>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</si>
  <si>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</si>
  <si>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</si>
  <si>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</si>
  <si>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</si>
  <si>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</si>
  <si>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</si>
  <si>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</si>
  <si>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</si>
  <si>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</si>
  <si>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</si>
  <si>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</si>
  <si>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</si>
  <si>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</si>
  <si>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</si>
  <si>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</si>
  <si>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</si>
  <si>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</si>
  <si>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</si>
  <si>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</si>
  <si>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</si>
  <si>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</si>
  <si>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</si>
  <si>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</si>
  <si>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</si>
  <si>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</si>
  <si>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</si>
  <si>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</si>
  <si>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</si>
  <si>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</si>
  <si>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</si>
  <si>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</si>
  <si>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</si>
  <si>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</si>
  <si>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</si>
  <si>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</si>
  <si>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</si>
  <si>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</si>
  <si>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</si>
  <si>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</si>
  <si>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</si>
  <si>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</si>
  <si>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</si>
  <si>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</si>
  <si>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</si>
  <si>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</si>
  <si>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</si>
  <si>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</si>
  <si>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</si>
  <si>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</si>
  <si>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</si>
  <si>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</si>
  <si>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</si>
  <si>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</si>
  <si>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</si>
  <si>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</si>
  <si>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</si>
  <si>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</si>
  <si>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</si>
  <si>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</si>
  <si>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</si>
  <si>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</si>
  <si>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</si>
  <si>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</si>
  <si>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</si>
  <si>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</si>
  <si>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</si>
  <si>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</si>
  <si>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</si>
  <si>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</si>
  <si>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</si>
  <si>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</si>
  <si>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</si>
  <si>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</si>
  <si>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</si>
  <si>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</si>
  <si>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</si>
  <si>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</si>
  <si>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</si>
  <si>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</si>
  <si>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</si>
  <si>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</si>
  <si>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</si>
  <si>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</si>
  <si>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</si>
  <si>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</si>
  <si>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</si>
  <si>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</si>
  <si>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</si>
  <si>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</si>
  <si>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</si>
  <si>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</si>
  <si>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</si>
  <si>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</si>
  <si>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</si>
  <si>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</si>
  <si>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</si>
  <si>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</si>
  <si>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</si>
  <si>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</si>
  <si>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</si>
  <si>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</si>
  <si>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</si>
  <si>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</si>
  <si>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</si>
  <si>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</si>
  <si>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</si>
  <si>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</si>
  <si>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</si>
  <si>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</si>
  <si>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</si>
  <si>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</si>
  <si>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</si>
  <si>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</si>
  <si>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</si>
  <si>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</si>
  <si>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</si>
  <si>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</si>
  <si>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</si>
  <si>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</si>
  <si>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</si>
  <si>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</si>
  <si>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</si>
  <si>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</si>
  <si>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</si>
  <si>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</si>
  <si>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</si>
  <si>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</si>
  <si>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</si>
  <si>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</si>
  <si>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</si>
  <si>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</si>
  <si>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</si>
  <si>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</si>
  <si>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</si>
  <si>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</si>
  <si>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</si>
  <si>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</si>
  <si>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</si>
  <si>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</si>
  <si>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</si>
  <si>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</si>
  <si>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</si>
  <si>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</si>
  <si>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</si>
  <si>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</si>
  <si>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</si>
  <si>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</si>
  <si>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</si>
  <si>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</si>
  <si>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</si>
  <si>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</si>
  <si>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</si>
  <si>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</si>
  <si>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</si>
  <si>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</si>
  <si>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</si>
  <si>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</si>
  <si>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</si>
  <si>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</si>
  <si>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</si>
  <si>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</si>
  <si>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</si>
  <si>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</si>
  <si>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</si>
  <si>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</si>
  <si>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</si>
  <si>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</si>
  <si>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</si>
  <si>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</si>
  <si>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</si>
  <si>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</si>
  <si>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</si>
  <si>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</si>
  <si>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</si>
  <si>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</si>
  <si>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</si>
  <si>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</si>
  <si>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</si>
  <si>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</si>
  <si>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</si>
  <si>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</si>
  <si>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</si>
  <si>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</si>
  <si>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</si>
  <si>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</si>
  <si>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</si>
  <si>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</si>
  <si>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</si>
  <si>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</si>
  <si>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</si>
  <si>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</si>
  <si>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</si>
  <si>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</si>
  <si>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</si>
  <si>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</si>
  <si>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</si>
  <si>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</si>
  <si>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</si>
  <si>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</si>
  <si>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</si>
  <si>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</si>
  <si>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</si>
  <si>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</si>
  <si>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</si>
  <si>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</si>
  <si>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</si>
  <si>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</si>
  <si>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</si>
  <si>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</si>
  <si>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</si>
  <si>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</si>
  <si>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</si>
  <si>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</si>
  <si>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</si>
  <si>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</si>
  <si>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</si>
  <si>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</si>
  <si>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</si>
  <si>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</si>
  <si>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</si>
  <si>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</si>
  <si>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</si>
  <si>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</si>
  <si>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</si>
  <si>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</si>
  <si>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</si>
  <si>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</si>
  <si>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</si>
  <si>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</si>
  <si>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</si>
  <si>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</si>
  <si>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</si>
  <si>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</si>
  <si>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</si>
  <si>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</si>
  <si>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</si>
  <si>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</si>
  <si>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</si>
  <si>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</si>
  <si>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</si>
  <si>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</si>
  <si>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</si>
  <si>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</si>
  <si>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</si>
  <si>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</si>
  <si>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</si>
  <si>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</si>
  <si>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</si>
  <si>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</si>
  <si>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</si>
  <si>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</si>
  <si>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</si>
  <si>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</si>
  <si>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</si>
  <si>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</si>
  <si>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</si>
  <si>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</si>
  <si>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</si>
  <si>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</si>
  <si>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</si>
  <si>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</si>
  <si>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</si>
  <si>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</si>
  <si>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</si>
  <si>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</si>
  <si>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</si>
  <si>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</si>
  <si>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</si>
  <si>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</si>
  <si>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</si>
  <si>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</si>
  <si>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</si>
  <si>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</si>
  <si>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</si>
  <si>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</si>
  <si>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</si>
  <si>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</si>
  <si>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</si>
  <si>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</si>
  <si>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</si>
  <si>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</si>
  <si>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</si>
  <si>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</si>
  <si>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</si>
  <si>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</si>
  <si>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</si>
  <si>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</si>
  <si>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</si>
  <si>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</si>
  <si>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</si>
  <si>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</si>
  <si>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</si>
  <si>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</si>
  <si>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</si>
  <si>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</si>
  <si>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</si>
  <si>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</si>
  <si>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</si>
  <si>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</si>
  <si>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</si>
  <si>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</si>
  <si>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</si>
  <si>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</si>
  <si>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</si>
  <si>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</si>
  <si>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</si>
  <si>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</si>
  <si>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</si>
  <si>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</si>
  <si>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</si>
  <si>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</si>
  <si>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</si>
  <si>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</si>
  <si>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</si>
  <si>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</si>
  <si>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</si>
  <si>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</si>
  <si>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</si>
  <si>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</si>
  <si>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</si>
  <si>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</si>
  <si>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</si>
  <si>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</si>
  <si>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</si>
  <si>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</si>
  <si>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</si>
  <si>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</si>
  <si>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</si>
  <si>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</si>
  <si>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</si>
  <si>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</si>
  <si>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</si>
  <si>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</si>
  <si>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</si>
  <si>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</si>
  <si>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</si>
  <si>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</si>
  <si>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</si>
  <si>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</si>
  <si>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</si>
  <si>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</si>
  <si>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</si>
  <si>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</si>
  <si>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</si>
  <si>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</si>
  <si>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</si>
  <si>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</si>
  <si>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</si>
  <si>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</si>
  <si>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</si>
  <si>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</si>
  <si>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</si>
  <si>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</si>
  <si>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</si>
  <si>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</si>
  <si>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</si>
  <si>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</si>
  <si>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</si>
  <si>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</si>
  <si>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</si>
  <si>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</si>
  <si>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</si>
  <si>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</si>
  <si>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</si>
  <si>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</si>
  <si>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</si>
  <si>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</si>
  <si>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</si>
  <si>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</si>
  <si>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</si>
  <si>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</si>
  <si>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</si>
  <si>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</si>
  <si>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</si>
  <si>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</si>
  <si>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</si>
  <si>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</si>
  <si>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</si>
  <si>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</si>
  <si>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</si>
  <si>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</si>
  <si>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</si>
  <si>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</si>
  <si>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</si>
  <si>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</si>
  <si>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</si>
  <si>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</si>
  <si>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</si>
  <si>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</si>
  <si>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</si>
  <si>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</si>
  <si>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</si>
  <si>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</si>
  <si>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</si>
  <si>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</si>
  <si>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</si>
  <si>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</si>
  <si>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</si>
  <si>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</si>
  <si>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</si>
  <si>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</si>
  <si>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</si>
  <si>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</si>
  <si>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</si>
  <si>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</si>
  <si>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</si>
  <si>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</si>
  <si>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</si>
  <si>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</si>
  <si>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</si>
  <si>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</si>
  <si>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</si>
  <si>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</si>
  <si>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</si>
  <si>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</si>
  <si>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</si>
  <si>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</si>
  <si>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</si>
  <si>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</si>
  <si>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</si>
  <si>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</si>
  <si>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</si>
  <si>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</si>
  <si>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</si>
  <si>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</si>
  <si>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</si>
  <si>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</si>
  <si>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</si>
  <si>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</si>
  <si>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</si>
  <si>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</si>
  <si>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</si>
  <si>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</si>
  <si>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</si>
  <si>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</si>
  <si>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</si>
  <si>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</si>
  <si>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</si>
  <si>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</si>
  <si>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</si>
  <si>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</si>
  <si>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</si>
  <si>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</si>
  <si>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</si>
  <si>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</si>
  <si>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</si>
  <si>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</si>
  <si>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</si>
  <si>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</si>
  <si>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</si>
  <si>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</si>
  <si>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</si>
  <si>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</si>
  <si>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</si>
  <si>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</si>
  <si>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</si>
  <si>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</si>
  <si>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</si>
  <si>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</si>
  <si>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</si>
  <si>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</si>
  <si>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</si>
  <si>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</si>
  <si>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</si>
  <si>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</si>
  <si>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</si>
  <si>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</si>
  <si>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</si>
  <si>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</si>
  <si>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</si>
  <si>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</si>
  <si>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</si>
  <si>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</si>
  <si>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</si>
  <si>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</si>
  <si>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</si>
  <si>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</si>
  <si>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</si>
  <si>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</si>
  <si>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</si>
  <si>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</si>
  <si>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</si>
  <si>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</si>
  <si>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</si>
  <si>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</si>
  <si>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</si>
  <si>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</si>
  <si>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</si>
  <si>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</si>
  <si>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</si>
  <si>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</si>
  <si>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</si>
  <si>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</si>
  <si>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</si>
  <si>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</si>
  <si>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</si>
  <si>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</si>
  <si>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</si>
  <si>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</si>
  <si>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</si>
  <si>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</si>
  <si>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</si>
  <si>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</si>
  <si>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</si>
  <si>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</si>
  <si>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</si>
  <si>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</si>
  <si>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</si>
  <si>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</si>
  <si>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</si>
  <si>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</si>
  <si>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</si>
  <si>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</si>
  <si>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</si>
  <si>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</si>
  <si>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</si>
  <si>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</si>
  <si>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</si>
  <si>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</si>
  <si>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</si>
  <si>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</si>
  <si>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</si>
  <si>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</si>
  <si>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</si>
  <si>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</si>
  <si>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</si>
  <si>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</si>
  <si>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</si>
  <si>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</si>
  <si>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</si>
  <si>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</si>
  <si>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</si>
  <si>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</si>
  <si>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</si>
  <si>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</si>
  <si>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</si>
  <si>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</si>
  <si>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</si>
  <si>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</si>
  <si>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</si>
  <si>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</si>
  <si>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</si>
  <si>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</si>
  <si>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</si>
  <si>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</si>
  <si>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</si>
  <si>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</si>
  <si>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</si>
  <si>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</si>
  <si>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</si>
  <si>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</si>
  <si>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</si>
  <si>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</si>
  <si>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</si>
  <si>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</si>
  <si>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</si>
  <si>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</si>
  <si>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</si>
  <si>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</si>
  <si>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</si>
  <si>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</si>
  <si>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</si>
  <si>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</si>
  <si>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</si>
  <si>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</si>
  <si>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</si>
  <si>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</si>
  <si>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</si>
  <si>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</si>
  <si>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</si>
  <si>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</si>
  <si>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</si>
  <si>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</si>
  <si>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</si>
  <si>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</si>
  <si>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</si>
  <si>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</si>
  <si>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</si>
  <si>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</si>
  <si>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</si>
  <si>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</si>
  <si>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</si>
  <si>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</si>
  <si>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</si>
  <si>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</si>
  <si>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</si>
  <si>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</si>
  <si>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</si>
  <si>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</si>
  <si>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</si>
  <si>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</si>
  <si>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</si>
  <si>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</si>
  <si>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</si>
  <si>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</si>
  <si>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</si>
  <si>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</si>
  <si>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</si>
  <si>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</si>
  <si>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</si>
  <si>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</si>
  <si>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</si>
  <si>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</si>
  <si>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PCM-20251101-00000551</t>
  </si>
  <si>
    <t xml:space="preserve">Team on the way 40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</si>
  <si>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</si>
  <si>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</si>
  <si>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</si>
  <si>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</si>
  <si>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PCM-20251101-00000497</t>
  </si>
  <si>
    <t>40 mins</t>
  </si>
  <si>
    <t>PCM-20251101-00000572</t>
  </si>
  <si>
    <t>ETA 75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</si>
  <si>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</si>
  <si>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</si>
  <si>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</si>
  <si>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</si>
  <si>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</si>
  <si>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</si>
  <si>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PCM-20251101-00000499</t>
  </si>
  <si>
    <t xml:space="preserve">at site TS </t>
  </si>
  <si>
    <t>TT-20251101-00429</t>
  </si>
  <si>
    <t xml:space="preserve">access issue RT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</si>
</sst>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0" totalsRowShown="0" headerRowDxfId="48" dataDxfId="47" headerRowBorderDxfId="45" tableBorderDxfId="46" totalsRowBorderDxfId="44">
  <autoFilter ref="A1:L1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8" totalsRowShown="0" headerRowDxfId="15" dataDxfId="14" headerRowBorderDxfId="12" tableBorderDxfId="13">
  <autoFilter ref="A1:L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299.48367384259473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21106</v>
      </c>
      <c r="E3" s="135" t="s">
        <v>39021</v>
      </c>
      <c r="F3" s="136">
        <v>45962.423680555556</v>
      </c>
      <c r="G3" s="137">
        <f ca="1">IFERROR(NOW()-F3,"")</f>
        <v>8.4192129652365111E-3</v>
      </c>
      <c r="H3" s="136">
        <v>45962.408402777779</v>
      </c>
      <c r="I3" s="134" t="str">
        <f>IFERROR(VLOOKUP(D3,DB!A:F,6,0),"")</f>
        <v>SCECO</v>
      </c>
      <c r="J3" s="134" t="str">
        <f>IFERROR(VLOOKUP(D3,DB!A:G,7,0),"")</f>
        <v>Vandalized</v>
      </c>
      <c r="K3" s="138" t="s">
        <v>39024</v>
      </c>
      <c r="L3" s="139" t="str">
        <f>IFERROR(VLOOKUP(D3,DB!A:I,9,0),"")</f>
        <v>Latis</v>
      </c>
    </row>
    <row r="4" spans="1:15" ht="15" customHeight="1">
      <c r="A4" s="133"/>
      <c r="B4" s="134" t="str">
        <f>IFERROR(VLOOKUP(D4,DB!A:K,11,0),"")</f>
        <v/>
      </c>
      <c r="C4" s="134"/>
      <c r="D4" s="134"/>
      <c r="E4" s="135"/>
      <c r="F4" s="136"/>
      <c r="G4" s="137">
        <f ca="1">IFERROR(NOW()-F4,"")</f>
        <v>45962.432099768521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45962.432099768521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45962.432099768521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45962.432099768521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45962.432099768521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45962.432099768521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45962.432099768521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45962.432099768521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45962.432099768521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45962.432099768521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45962.432099768521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45962.432099768521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45962.432099768521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45962.432099768521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45962.432099768521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45962.432099768521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45962.432099768521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45962.432099768521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45962.432099768521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45962.432099768521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45962.432099768521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45962.432099768521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45962.432099768521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45962.432099768521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45962.432099768521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45962.432099768521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45962.432099768521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45962.432099768521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45962.432099768521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45962.432099768521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45962.432099768521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45962.432099768521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45962.432099768521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45962.432099768521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45962.432099768521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45962.432099768521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45962.432099768521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45962.432099768521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45962.432099768521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45962.432099768521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45962.432099768521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45962.432099768521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45962.432099768521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45962.432099768521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45962.432099768521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45962.432099768521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45962.432099768521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45962.432099768521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45962.432099768521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45962.432099768521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45962.432099768521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45962.432099768521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45962.432099768521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45962.432099768521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45962.432099768521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45962.432099768521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45962.432099768521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45962.432099768521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45962.432099768521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45962.432099768521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45962.432099768521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45962.432099768521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45962.432099768521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45962.432099768521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45962.432099768521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45962.432099768521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45962.432099768521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45962.432099768521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45962.432099768521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45962.432099768521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45962.432099768521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45962.432099768521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45962.432099768521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45962.432099768521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45962.432099768521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45962.432099768521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45962.432099768521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45962.432099768521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45962.432099768521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45962.432099768521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45962.432099768521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45962.432099768521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45962.432099768521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45962.432099768521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45962.432099768521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45962.432099768521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45962.432099768521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45962.432099768521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45962.432099768521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45962.432099768521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45962.432099768521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45962.432099768521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45962.432099768521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45962.432099768521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45962.432099768521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45962.432099768521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45962.432099768521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45962.432099768521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45962.432099768521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45962.432099768521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45962.432099768521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45962.432099768521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45962.432099768521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45962.432099768521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45962.432099768521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45962.432099768521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45962.432099768521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45962.432099768521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45962.432099768521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45962.432099768521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45962.432099768521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45962.432099768521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45962.432099768521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45962.432099768521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45962.432099768521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45962.432099768521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45962.432099768521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45962.432099768521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45962.432099768521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45962.432099768521</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45962.432099768521</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137.43226180555939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3.6900164351900457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25879</v>
      </c>
      <c r="E5" s="114" t="s">
        <v>39021</v>
      </c>
      <c r="F5" s="115">
        <v>45962.302557870367</v>
      </c>
      <c r="G5" s="116">
        <f ca="1">IFERROR(NOW()-F5,"-")</f>
        <v>0.12954189815354766</v>
      </c>
      <c r="H5" s="115">
        <v>45962.297662037039</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2</v>
      </c>
      <c r="D6" s="18" t="s">
        <v>25037</v>
      </c>
      <c r="E6" s="114" t="s">
        <v>39102</v>
      </c>
      <c r="F6" s="115">
        <v>45962.352905092594</v>
      </c>
      <c r="G6" s="116">
        <f ca="1">IFERROR(NOW()-F6,"-")</f>
        <v>7.9194675927283242E-2</v>
      </c>
      <c r="H6" s="115">
        <v>45962.340810185182</v>
      </c>
      <c r="I6" s="18" t="str">
        <f>IFERROR(VLOOKUP(D6,DB!A:F,6,0),"")</f>
        <v>SCECO</v>
      </c>
      <c r="J6" s="18" t="str">
        <f>IFERROR(VLOOKUP(D6,DB!A:G,7,0),"")</f>
        <v>Weak</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45962.432099768521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45962.432099768521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45962.432099768521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45962.432099768521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45962.432099768521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45962.432099768521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45962.432099768521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61"/>
      <c r="B14" s="162" t="str">
        <f>IFERROR(VLOOKUP(D14,DB!A:K,11,0),"")</f>
        <v/>
      </c>
      <c r="C14" s="162"/>
      <c r="D14" s="162"/>
      <c r="E14" s="163"/>
      <c r="F14" s="164"/>
      <c r="G14" s="165">
        <f ca="1">IFERROR(NOW()-F14,"-")</f>
        <v>45962.432099768521</v>
      </c>
      <c r="H14" s="164"/>
      <c r="I14" s="162" t="str">
        <f>IFERROR(VLOOKUP(D14,DB!A:F,6,0),"")</f>
        <v/>
      </c>
      <c r="J14" s="162" t="str">
        <f>IFERROR(VLOOKUP(D14,DB!A:G,7,0),"")</f>
        <v/>
      </c>
      <c r="K14" s="166"/>
      <c r="L14" s="162" t="str">
        <f>IFERROR(VLOOKUP(D14,DB!A:I,9,0),"")</f>
        <v/>
      </c>
      <c r="M14" s="162"/>
      <c r="N14" s="162"/>
      <c r="O14" s="162"/>
      <c r="P14" s="162"/>
      <c r="Q14" s="162"/>
      <c r="R14" s="162"/>
      <c r="S14" s="162"/>
      <c r="T14" s="162"/>
      <c r="U14" s="162"/>
      <c r="V14" s="162"/>
      <c r="W14" s="162"/>
      <c r="X14" s="162"/>
      <c r="Y14" s="162"/>
      <c r="Z14" s="162"/>
      <c r="AA14" s="162"/>
      <c r="AB14" s="162"/>
      <c r="AC14" s="162"/>
      <c r="AD14" s="162"/>
      <c r="AE14" s="162"/>
      <c r="AF14" s="162"/>
      <c r="AG14" s="162"/>
      <c r="AH14" s="162"/>
      <c r="AI14" s="162"/>
      <c r="AJ14" s="162"/>
      <c r="AK14" s="162"/>
      <c r="AL14" s="162"/>
      <c r="AM14" s="162"/>
      <c r="AN14" s="162"/>
      <c r="AO14" s="162"/>
      <c r="AP14" s="162"/>
      <c r="AQ14" s="162"/>
      <c r="AR14" s="162"/>
      <c r="AS14" s="162"/>
      <c r="AT14" s="162"/>
      <c r="AU14" s="162"/>
      <c r="AV14" s="162"/>
      <c r="AW14" s="162"/>
      <c r="AX14" s="162"/>
      <c r="AY14" s="162"/>
      <c r="AZ14" s="162"/>
      <c r="BA14" s="162"/>
      <c r="BB14" s="162"/>
      <c r="BC14" s="162"/>
      <c r="BD14" s="162"/>
      <c r="BE14" s="162"/>
      <c r="BF14" s="162"/>
      <c r="BG14" s="162"/>
      <c r="BH14" s="162"/>
      <c r="BI14" s="162"/>
      <c r="BJ14" s="162"/>
      <c r="BK14" s="162"/>
      <c r="BL14" s="162"/>
      <c r="BM14" s="162"/>
      <c r="BN14" s="162"/>
      <c r="BO14" s="162"/>
      <c r="BP14" s="162"/>
      <c r="BQ14" s="162"/>
      <c r="BR14" s="162"/>
      <c r="BS14" s="162"/>
      <c r="BT14" s="162"/>
      <c r="BU14" s="162"/>
      <c r="BV14" s="162"/>
      <c r="BW14" s="162"/>
      <c r="BX14" s="162"/>
      <c r="BY14" s="162"/>
      <c r="BZ14" s="162"/>
      <c r="CA14" s="162"/>
      <c r="CB14" s="162"/>
      <c r="CC14" s="162"/>
      <c r="CD14" s="162"/>
      <c r="CE14" s="162"/>
      <c r="CF14" s="162"/>
      <c r="CG14" s="162"/>
      <c r="CH14" s="162"/>
      <c r="CI14" s="162"/>
      <c r="CJ14" s="167"/>
    </row>
    <row r="15" spans="1:88" ht="31.5" customHeight="1">
      <c r="A15" s="113"/>
      <c r="B15" s="18" t="str">
        <f>IFERROR(VLOOKUP(D15,DB!A:K,11,0),"")</f>
        <v/>
      </c>
      <c r="C15" s="18"/>
      <c r="D15" s="18"/>
      <c r="E15" s="114"/>
      <c r="F15" s="115"/>
      <c r="G15" s="116">
        <f ca="1">IFERROR(NOW()-F15,"-")</f>
        <v>45962.432099768521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45962.432099768521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45962.432099768521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45962.432099768521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45962.432099768521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45962.432099768521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45962.432099768521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45962.432099768521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45962.432099768521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45962.432099768521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45962.432099768521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45962.432099768521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45962.432099768521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45962.432099768521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45962.432099768521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45962.432099768521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45962.432099768521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45962.432099768521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45962.432099768521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45962.432099768521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45962.432099768521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45962.432099768521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45962.432099768521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45962.432099768521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45962.432099768521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45962.432099768521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45962.432099768521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45962.432099768521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45962.432099768521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45962.432099768521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45962.432099768521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45962.432099768521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45962.432099768521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45962.432099768521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45962.432099768521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45962.432099768521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45962.432099768521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45962.432099768521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45962.432099768521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45962.432099768521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45962.432099768521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45962.432099768521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45962.432099768521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45962.432099768521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45962.432099768521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45962.432099768521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45962.432099768521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45962.432099768521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45962.432099768521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45962.432099768521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45962.432099768521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45962.432099768521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45962.432099768521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45962.432099768521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45962.432099768521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45962.432099768521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45962.432099768521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45962.432099768521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45962.432099768521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45962.432099768521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45962.432099768521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45962.432099768521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45962.432099768521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45962.432099768521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45962.432099768521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45962.432099768521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45962.432099768521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45962.432099768521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45962.432099768521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45962.432099768521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45962.432099768521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45962.432099768521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45962.432099768521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45962.432099768521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45962.432099768521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45962.432099768521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45962.432099768521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45962.432099768521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45962.432099768521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45962.432099768521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45962.432099768521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45962.432099768521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45962.432099768521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45962.432099768521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45962.432099768521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45962.432099768521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45962.432099768521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45962.432099768521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45962.432099768521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45962.432099768521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45962.432099768521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45962.432099768521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45962.432099768521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45962.432099768521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45962.432099768521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45962.432099768521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45962.432099768521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45962.432099768521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45962.432099768521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45962.432099768521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45962.432099768521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45962.432099768521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45962.432099768521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45962.432099768521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45962.432099768521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45962.432099768521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45962.432099768521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45962.432099768521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45962.432099768521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45962.432099768521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45962.432099768521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45962.432099768521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45962.432099768521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45962.432099768521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45962.432099768521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45962.432099768521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45962.432099768521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45962.432099768521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45962.432099768521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45962.432099768521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45962.432099768521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45962.432099768521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45962.432099768521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45962.432099768521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45962.432099768521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45962.432099768521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45962.432099768521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45962.432099768521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45962.432099768521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45962.432099768521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45962.432099768521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45962.432099768521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45962.432099768521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45962.432099768521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45962.432099768521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45962.432099768521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45962.432099768521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45962.432099768521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45962.432099768521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45962.432099768521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45962.432099768521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45962.432099768521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45962.432099768521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61"/>
      <c r="B158" s="162" t="str">
        <f>IFERROR(VLOOKUP(D158,DB!A:K,11,0),"")</f>
        <v/>
      </c>
      <c r="C158" s="162"/>
      <c r="D158" s="162"/>
      <c r="E158" s="163"/>
      <c r="F158" s="164"/>
      <c r="G158" s="165">
        <f ca="1">IFERROR(NOW()-F158,"-")</f>
        <v>45962.432099768521</v>
      </c>
      <c r="H158" s="164"/>
      <c r="I158" s="162" t="str">
        <f>IFERROR(VLOOKUP(D158,DB!A:F,6,0),"")</f>
        <v/>
      </c>
      <c r="J158" s="162" t="str">
        <f>IFERROR(VLOOKUP(D158,DB!A:G,7,0),"")</f>
        <v/>
      </c>
      <c r="K158" s="166"/>
      <c r="L158" s="162" t="str">
        <f>IFERROR(VLOOKUP(D158,DB!A:I,9,0),"")</f>
        <v/>
      </c>
      <c r="M158" s="162"/>
      <c r="N158" s="162"/>
      <c r="O158" s="162"/>
      <c r="P158" s="162"/>
      <c r="Q158" s="162"/>
      <c r="R158" s="162"/>
      <c r="S158" s="162"/>
      <c r="T158" s="162"/>
      <c r="U158" s="162"/>
      <c r="V158" s="162"/>
      <c r="W158" s="162"/>
      <c r="X158" s="162"/>
      <c r="Y158" s="162"/>
      <c r="Z158" s="162"/>
      <c r="AA158" s="162"/>
      <c r="AB158" s="162"/>
      <c r="AC158" s="162"/>
      <c r="AD158" s="162"/>
      <c r="AE158" s="162"/>
      <c r="AF158" s="162"/>
      <c r="AG158" s="162"/>
      <c r="AH158" s="162"/>
      <c r="AI158" s="162"/>
      <c r="AJ158" s="162"/>
      <c r="AK158" s="162"/>
      <c r="AL158" s="162"/>
      <c r="AM158" s="162"/>
      <c r="AN158" s="162"/>
      <c r="AO158" s="162"/>
      <c r="AP158" s="162"/>
      <c r="AQ158" s="162"/>
      <c r="AR158" s="162"/>
      <c r="AS158" s="162"/>
      <c r="AT158" s="162"/>
      <c r="AU158" s="162"/>
      <c r="AV158" s="162"/>
      <c r="AW158" s="162"/>
      <c r="AX158" s="162"/>
      <c r="AY158" s="162"/>
      <c r="AZ158" s="162"/>
      <c r="BA158" s="162"/>
      <c r="BB158" s="162"/>
      <c r="BC158" s="162"/>
      <c r="BD158" s="162"/>
      <c r="BE158" s="162"/>
      <c r="BF158" s="162"/>
      <c r="BG158" s="162"/>
      <c r="BH158" s="162"/>
      <c r="BI158" s="162"/>
      <c r="BJ158" s="162"/>
      <c r="BK158" s="162"/>
      <c r="BL158" s="162"/>
      <c r="BM158" s="162"/>
      <c r="BN158" s="162"/>
      <c r="BO158" s="162"/>
      <c r="BP158" s="162"/>
      <c r="BQ158" s="162"/>
      <c r="BR158" s="162"/>
      <c r="BS158" s="162"/>
      <c r="BT158" s="162"/>
      <c r="BU158" s="162"/>
      <c r="BV158" s="162"/>
      <c r="BW158" s="162"/>
      <c r="BX158" s="162"/>
      <c r="BY158" s="162"/>
      <c r="BZ158" s="162"/>
      <c r="CA158" s="162"/>
      <c r="CB158" s="162"/>
      <c r="CC158" s="162"/>
      <c r="CD158" s="162"/>
      <c r="CE158" s="162"/>
      <c r="CF158" s="162"/>
      <c r="CG158" s="162"/>
      <c r="CH158" s="162"/>
      <c r="CI158" s="162"/>
      <c r="CJ158" s="167"/>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88" t="s">
        <v>39112</v>
      </c>
      <c r="B2" s="63" t="str">
        <f>IFERROR(VLOOKUP(D2,DB!A:K,11,0),"")</f>
        <v>R3</v>
      </c>
      <c r="C2" s="18">
        <v>1</v>
      </c>
      <c r="D2" s="63" t="s">
        <v>38877</v>
      </c>
      <c r="E2" s="18" t="s">
        <v>39021</v>
      </c>
      <c r="F2" s="20"/>
      <c r="G2" s="21">
        <f t="shared" ref="G2:G53" ca="1" si="0">IFERROR(NOW()-F2,"-")</f>
        <v>45962.432099768521</v>
      </c>
      <c r="H2" s="22"/>
      <c r="I2" s="19" t="str">
        <f>IFERROR(VLOOKUP(D2,DB!A:F,6,0),"")</f>
        <v>SCECO</v>
      </c>
      <c r="J2" s="18" t="str">
        <f>IFERROR(VLOOKUP(D2,DB!A:G,7,0),"")</f>
        <v>In progress</v>
      </c>
      <c r="K2" s="46" t="s">
        <v>39113</v>
      </c>
      <c r="L2" s="23" t="str">
        <f>IFERROR(VLOOKUP(D2,DB!A:I,9,0),"")</f>
        <v>Latis</v>
      </c>
    </row>
    <row r="3" spans="1:13" ht="15" customHeight="1">
      <c r="A3" s="19"/>
      <c r="B3" s="63" t="str">
        <f>IFERROR(VLOOKUP(D3,DB!A:K,11,0),"")</f>
        <v/>
      </c>
      <c r="C3" s="18"/>
      <c r="D3" s="63"/>
      <c r="E3" s="18"/>
      <c r="F3" s="20"/>
      <c r="G3" s="21">
        <f t="shared" ca="1" si="0"/>
        <v>45962.432099768521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45962.432099768521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45962.432099768521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45962.432099768521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45962.432099768521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45962.432099768521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45962.432099768521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45962.432099768521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45962.432099768521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45962.432099768521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45962.432099768521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45962.432099768521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45962.432099768521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45962.432099768521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45962.432099768521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45962.432099768521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45962.432099768521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45962.432099768521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45962.432099768521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45962.432099768521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45962.432099768521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45962.432099768521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45962.432099768521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45962.432099768521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45962.432099768521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45962.432099768521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45962.432099768521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45962.432099768521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45962.432099768521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45962.432099768521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45962.432099768521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45962.432099768521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45962.432099768521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45962.432099768521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45962.432099768521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45962.432099768521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45962.432099768521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45962.432099768521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45962.432099768521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45962.432099768521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45962.432099768521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45962.432099768521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45962.432099768521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45962.432099768521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45962.432099768521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45962.432099768521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45962.432099768521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45962.432099768521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45962.432099768521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45962.432099768521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45962.432099768521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45962.432099768521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45962.432099768521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45962.432099768521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45962.432099768521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45962.432099768521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45962.432099768521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45962.432099768521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45962.432099768521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45962.432099768521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45962.432099768521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45962.432099768521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45962.432099768521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45962.432099768521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45962.432099768521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45962.432099768521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45962.432099768521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45962.432099768521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45962.432099768521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45962.432099768521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45962.432099768521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45962.432099768521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45962.432099768521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45962.432099768521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45962.432099768521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45962.432099768521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45962.432099768521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45962.432099768521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45962.432099768521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45962.432099768521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45962.432099768521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45962.432099768521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45962.432099768521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45962.432099768521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45962.432099768521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45962.432099768521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45962.432099768521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45962.432099768521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45962.432099768521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45962.432099768521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45962.432099768521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45962.432099768521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45962.432099768521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45962.432099768521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45962.432099768521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45962.432099768521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45962.432099768521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45962.432099768521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45962.432099768521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45962.432099768521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45962.432099768521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45962.432099768521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45962.432099768521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45962.432099768521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45962.432099768521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45962.432099768521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45962.432099768521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45962.432099768521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45962.432099768521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45962.432099768521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45962.432099768521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45962.432099768521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45962.432099768521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45962.432099768521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45962.432099768521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45962.432099768521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45962.432099768521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45962.432099768521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45962.432099768521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45962.432099768521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45962.432099768521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45962.432099768521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45962.432099768521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45962.432099768521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45962.432099768521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45962.432099768521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45962.432099768521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45962.432099768521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45962.432099768521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45962.432099768521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45962.432099768521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45962.432099768521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45962.432099768521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45962.432099768521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45962.432099768521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45962.432099768521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45962.432099768521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45962.432099768521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45962.432099768521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45962.432099768521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45962.432099768521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45962.432099768521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45962.432099768521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45962.432099768521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45962.432099768521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45962.432099768521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45962.432099768521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45962.432099768521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45962.432099768521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45962.432099768521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45962.432099768521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45962.432099768521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45962.432099768521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45962.432099768521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45962.432099768521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45962.432099768521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45962.432099768521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45962.432099768521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45962.432099768521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45962.432099768521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45962.432099768521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45962.432099768521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45962.432099768521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45962.432099768521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45962.432099768521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45962.432099768521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45962.432099768521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45962.432099768521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45962.432099768521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45962.432099768521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45962.432099768521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45962.432099768521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45962.432099768521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45962.432099768521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45962.432099768521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45962.432099768521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45962.432099768521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45962.432099768521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45962.432099768521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45962.432099768521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45962.432099768521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45962.432099768521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45962.432099768521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45962.432099768521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45962.432099768521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45962.432099768521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45962.432099768521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45962.432099768521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45962.432099768521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45962.432099768521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45962.432099768521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45962.432099768521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45962.432099768521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45962.432099768521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45962.432099768521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45962.432099768521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45962.432099768521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45962.432099768521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45962.432099768521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45962.432099768521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45962.432099768521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45962.432099768521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45962.432099768521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45962.432099768521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45962.432099768521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45962.432099768521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45962.432099768521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45962.432099768521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45962.432099768521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45962.432099768521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45962.432099768521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45962.432099768521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45962.432099768521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45962.432099768521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45962.432099768521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45962.432099768521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45962.432099768521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45962.432099768521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45962.432099768521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45962.432099768521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45962.432099768521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45962.432099768521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45962.432099768521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45962.432099768521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45962.432099768521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45962.432099768521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45962.432099768521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45962.432099768521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45962.432099768521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45962.432099768521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45962.432099768521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45962.432099768521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45962.432099768521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45962.432099768521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45962.432099768521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45962.432099768521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45962.432099768521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45962.432099768521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45962.432099768521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45962.432099768521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45962.432099768521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45962.432099768521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45962.432099768521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45962.432099768521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45962.432099768521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45962.432099768521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45962.432099768521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45962.432099768521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45962.432099768521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45962.432099768521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45962.432099768521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45962.432099768521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45962.432099768521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45962.432099768521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45962.432099768521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45962.432099768521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45962.432099768521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45962.432099768521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45962.432099768521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45962.432099768521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45962.432099768521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45962.432099768521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45962.432099768521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45962.432099768521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45962.432099768521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45962.432099768521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45962.432099768521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45962.432099768521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45962.432099768521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45962.432099768521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45962.432099768521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45962.432099768521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45962.432099768521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45962.432099768521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45962.432099768521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45962.432099768521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45962.432099768521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45962.432099768521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45962.432099768521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45962.432099768521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45962.432099768521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45962.432099768521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45962.432099768521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45962.432099768521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45962.432099768521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45962.432099768521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45962.432099768521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45962.432099768521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45962.432099768521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45962.432099768521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45962.432099768521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45962.432099768521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45962.432099768521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45962.432099768521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45962.432099768521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45962.432099768521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45962.432099768521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45962.432099768521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45962.432099768521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45962.432099768521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45962.432099768521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45962.432099768521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45962.432099768521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45962.432099768521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45962.432099768521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45962.432099768521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45962.432099768521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45962.432099768521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45962.432099768521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45962.432099768521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45962.432099768521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45962.432099768521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45962.432099768521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45962.432099768521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45962.432099768521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45962.432099768521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45962.432099768521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45962.432099768521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45962.432099768521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45962.432099768521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45962.432099768521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45962.432099768521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45962.432099768521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45962.432099768521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45962.432099768521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45962.432099768521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45962.432099768521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45962.432099768521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45962.432099768521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45962.432099768521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45962.432099768521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45962.432099768521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45962.432099768521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45962.432099768521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45962.432099768521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45962.432099768521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45962.432099768521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45962.432099768521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45962.432099768521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45962.432099768521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45962.432099768521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45962.432099768521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45962.432099768521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45962.432099768521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45962.432099768521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45962.432099768521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45962.432099768521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45962.432099768521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45962.432099768521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45962.432099768521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45962.432099768521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45962.432099768521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45962.432099768521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45962.432099768521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45962.432099768521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45962.432099768521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45962.432099768521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45962.432099768521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45962.432099768521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45962.432099768521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45962.432099768521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45962.432099768521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45962.432099768521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45962.432099768521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45962.432099768521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45962.432099768521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45962.432099768521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45962.432099768521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45962.432099768521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45962.432099768521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45962.432099768521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45962.432099768521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45962.432099768521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45962.432099768521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45962.432099768521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45962.432099768521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45962.432099768521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45962.432099768521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45962.432099768521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45962.432099768521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45962.432099768521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45962.432099768521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45962.432099768521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45962.432099768521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45962.432099768521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45962.432099768521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45962.432099768521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45962.432099768521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45962.432099768521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45962.432099768521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45962.432099768521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45962.432099768521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45962.432099768521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45962.432099768521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45962.432099768521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45962.432099768521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45962.432099768521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45962.432099768521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45962.432099768521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45962.432099768521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45962.432099768521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45962.432099768521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45962.432099768521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45962.432099768521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45962.432099768521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45962.432099768521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45962.432099768521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45962.432099768521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45962.432099768521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45962.432099768521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45962.432099768521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45962.432099768521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45962.432099768521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45962.432099768521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45962.432099768521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45962.432099768521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45962.432099768521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45962.432099768521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45962.432099768521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45962.432099768521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45962.432099768521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45962.432099768521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45962.432099768521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45962.432099768521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45962.432099768521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45962.432099768521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45962.432099768521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45962.432099768521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45962.432099768521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45962.432099768521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45962.432099768521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45962.432099768521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45962.432099768521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45962.432099768521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45962.432099768521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45962.432099768521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45962.432099768521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45962.432099768521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45962.432099768521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45962.432099768521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45962.432099768521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45962.432099768521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45962.432099768521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45962.432099768521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45962.432099768521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45962.432099768521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45962.432099768521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45962.432099768521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45962.432099768521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45962.432099768521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45962.432099768521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45962.432099768521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45962.432099768521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45962.432099768521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45962.432099768521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45962.432099768521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45962.432099768521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45962.432099768521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45962.432099768521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45962.432099768521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45962.432099768521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45962.432099768521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45962.432099768521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45962.432099768521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45962.432099768521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45962.432099768521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45962.432099768521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45962.432099768521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45962.432099768521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45962.432099768521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45962.432099768521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45962.432099768521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45962.432099768521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45962.432099768521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45962.432099768521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45962.432099768521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45962.432099768521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45962.432099768521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45962.432099768521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45962.432099768521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45962.432099768521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45962.432099768521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45962.432099768521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45962.432099768521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45962.432099768521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45962.432099768521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45962.432099768521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45962.432099768521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45962.432099768521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45962.432099768521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45962.432099768521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45962.432099768521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45962.432099768521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45962.432099768521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45962.432099768521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45962.432099768521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45962.432099768521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45962.432099768521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45962.432099768521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45962.432099768521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45962.432099768521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45962.432099768521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45962.432099768521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45962.432099768521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45962.432099768521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45962.432099768521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45962.432099768521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45962.432099768521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45962.432099768521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45962.432099768521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45962.432099768521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45962.432099768521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45962.432099768521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45962.432099768521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45962.432099768521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45962.432099768521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45962.432099768521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45962.432099768521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45962.432099768521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45962.432099768521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45962.432099768521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45962.432099768521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45962.432099768521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45962.432099768521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45962.432099768521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45962.432099768521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45962.432099768521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45962.432099768521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45962.432099768521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45962.432099768521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45962.432099768521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45962.432099768521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45962.432099768521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45962.432099768521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45962.432099768521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45962.432099768521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45962.432099768521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45962.432099768521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45962.432099768521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45962.432099768521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45962.432099768521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45962.432099768521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45962.432099768521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45962.432099768521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45962.432099768521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45962.432099768521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45962.432099768521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45962.432099768521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45962.432099768521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45962.432099768521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45962.432099768521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45962.432099768521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45962.432099768521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45962.432099768521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45962.432099768521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45962.432099768521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45962.432099768521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45962.432099768521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45962.432099768521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45962.432099768521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45962.432099768521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45962.432099768521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45962.432099768521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45962.432099768521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45962.432099768521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45962.432099768521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45962.432099768521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45962.432099768521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45962.432099768521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45962.432099768521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45962.432099768521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45962.432099768521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45962.432099768521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45962.432099768521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45962.432099768521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45962.432099768521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45962.432099768521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45962.432099768521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45962.432099768521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45962.432099768521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45962.432099768521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45962.432099768521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45962.432099768521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45962.432099768521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45962.432099768521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45962.432099768521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45962.432099768521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45962.432099768521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45962.432099768521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45962.432099768521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45962.432099768521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45962.432099768521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45962.432099768521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45962.432099768521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45962.432099768521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45962.432099768521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45962.432099768521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45962.432099768521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45962.432099768521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45962.432099768521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45962.432099768521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45962.432099768521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45962.432099768521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45962.432099768521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45962.432099768521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45962.432099768521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45962.432099768521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45962.432099768521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45962.432099768521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45962.432099768521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45962.432099768521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45962.432099768521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45962.432099768521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45962.432099768521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45962.432099768521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45962.432099768521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45962.432099768521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45962.432099768521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45962.432099768521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45962.432099768521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45962.432099768521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45962.432099768521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45962.432099768521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45962.432099768521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45962.432099768521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45962.432099768521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45962.432099768521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45962.432099768521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45962.432099768521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45962.432099768521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45962.432099768521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45962.432099768521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45962.432099768521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45962.432099768521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45962.432099768521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45962.432099768521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45962.432099768521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45962.432099768521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45962.432099768521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45962.432099768521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45962.432099768521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45962.432099768521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45962.432099768521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45962.432099768521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45962.432099768521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45962.432099768521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45962.432099768521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45962.432099768521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45962.432099768521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45962.432099768521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45962.432099768521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45962.432099768521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45962.432099768521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45962.432099768521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45962.432099768521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45962.432099768521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45962.432099768521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45962.432099768521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45962.432099768521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45962.432099768521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45962.432099768521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45962.432099768521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45962.432099768521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45962.432099768521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45962.432099768521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45962.432099768521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45962.432099768521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45962.432099768521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45962.432099768521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45962.432099768521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45962.432099768521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45962.432099768521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45962.432099768521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45962.432099768521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45962.432099768521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45962.432099768521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45962.432099768521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45962.432099768521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45962.432099768521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45962.432099768521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45962.432099768521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45962.432099768521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45962.432099768521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45962.432099768521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45962.432099768521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45962.432099768521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45962.432099768521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45962.432099768521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45962.432099768521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45962.432099768521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45962.432099768521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45962.432099768521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45962.432099768521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45962.432099768521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45962.432099768521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45962.432099768521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45962.432099768521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45962.432099768521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45962.432099768521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45962.432099768521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45962.432099768521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45962.432099768521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45962.432099768521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45962.432099768521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45962.432099768521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45962.432099768521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45962.432099768521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45962.432099768521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45962.432099768521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45962.432099768521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45962.432099768521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45962.432099768521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45962.432099768521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45962.432099768521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45962.432099768521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45962.432099768521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45962.432099768521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45962.432099768521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45962.432099768521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45962.432099768521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45962.432099768521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45962.432099768521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45962.432099768521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45962.432099768521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45962.432099768521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45962.432099768521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45962.432099768521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45962.432099768521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45962.432099768521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45962.432099768521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45962.432099768521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45962.432099768521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45962.432099768521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45962.432099768521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45962.432099768521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45962.432099768521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45962.432099768521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45962.432099768521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45962.432099768521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45962.432099768521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45962.432099768521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45962.432099768521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45962.432099768521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45962.432099768521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45962.432099768521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45962.432099768521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45962.432099768521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45962.432099768521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45962.432099768521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45962.432099768521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45962.432099768521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45962.432099768521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45962.432099768521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45962.432099768521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45962.432099768521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45962.432099768521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45962.432099768521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45962.432099768521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45962.432099768521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45962.432099768521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45962.432099768521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45962.432099768521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45962.432099768521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45962.432099768521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45962.432099768521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45962.432099768521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45962.432099768521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45962.432099768521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45962.432099768521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45962.432099768521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45962.432099768521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45962.432099768521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45962.432099768521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45962.432099768521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45962.432099768521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45962.432099768521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45962.432099768521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45962.432099768521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45962.432099768521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45962.432099768521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45962.432099768521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45962.432099768521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45962.432099768521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45962.432099768521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45962.432099768521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45962.432099768521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45962.432099768521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45962.432099768521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45962.432099768521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45962.432099768521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45962.432099768521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45962.432099768521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45962.432099768521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45962.432099768521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45962.432099768521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45962.432099768521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45962.432099768521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45962.432099768521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45962.432099768521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45962.432099768521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45962.432099768521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45962.432099768521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45962.432099768521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45962.432099768521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45962.432099768521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45962.432099768521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45962.432099768521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45962.432099768521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45962.432099768521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45962.432099768521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45962.432099768521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45962.432099768521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45962.432099768521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45962.432099768521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45962.432099768521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45962.432099768521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45962.432099768521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45962.432099768521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45962.432099768521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45962.432099768521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45962.432099768521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45962.432099768521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45962.432099768521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45962.432099768521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45962.432099768521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45962.432099768521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45962.432099768521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45962.432099768521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45962.432099768521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45962.432099768521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45962.432099768521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45962.432099768521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45962.432099768521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45962.432099768521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45962.432099768521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45962.432099768521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45962.432099768521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45962.432099768521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45962.432099768521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45962.432099768521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45962.432099768521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45962.432099768521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45962.432099768521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45962.432099768521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45962.432099768521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45962.432099768521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45962.432099768521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45962.432099768521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45962.432099768521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45962.432099768521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45962.432099768521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45962.432099768521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45962.432099768521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45962.432099768521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45962.432099768521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45962.432099768521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45962.432099768521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45962.432099768521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45962.432099768521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45962.432099768521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45962.432099768521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45962.432099768521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45962.432099768521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45962.432099768521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45962.432099768521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45962.432099768521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45962.432099768521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45962.432099768521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45962.432099768521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45962.432099768521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45962.432099768521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45962.432099768521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45962.432099768521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45962.432099768521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45962.432099768521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45962.432099768521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45962.432099768521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45962.432099768521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45962.432099768521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45962.432099768521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45962.432099768521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45962.432099768521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45962.432099768521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45962.432099768521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45962.432099768521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45962.432099768521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45962.432099768521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45962.432099768521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45962.432099768521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45962.432099768521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45962.432099768521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45962.432099768521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45962.432099768521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45962.432099768521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45962.432099768521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45962.432099768521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45962.432099768521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45962.432099768521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45962.432099768521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45962.432099768521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45962.432099768521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45962.432099768521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45962.432099768521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45962.432099768521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45962.432099768521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45962.432099768521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45962.432099768521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45962.432099768521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45962.432099768521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45962.432099768521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45962.432099768521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45962.432099768521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45962.432099768521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45962.432099768521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45962.432099768521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45962.432099768521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45962.432099768521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45962.432099768521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45962.432099768521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45962.432099768521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45962.432099768521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45962.432099768521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45962.432099768521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45962.432099768521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45962.432099768521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45962.432099768521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45962.432099768521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45962.432099768521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45962.432099768521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45962.432099768521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45962.432099768521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45962.432099768521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45962.432099768521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45962.432099768521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45962.432099768521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45962.432099768521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45962.432099768521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45962.432099768521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45962.432099768521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45962.432099768521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45962.432099768521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45962.432099768521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45962.432099768521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45962.432099768521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45962.432099768521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45962.432099768521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45962.432099768521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45962.432099768521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45962.432099768521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45962.432099768521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45962.432099768521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45962.432099768521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45962.432099768521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45962.432099768521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45962.432099768521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45962.432099768521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45962.432099768521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45962.432099768521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45962.432099768521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45962.432099768521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45962.432099768521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45962.432099768521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45962.432099768521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45962.432099768521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45962.432099768521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45962.432099768521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45962.432099768521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45962.432099768521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45962.432099768521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45962.432099768521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45962.432099768521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45962.432099768521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45962.432099768521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45962.432099768521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45962.432099768521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45962.432099768521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45962.432099768521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45962.432099768521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45962.432099768521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45962.432099768521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45962.432099768521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45962.432099768521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45962.432099768521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45962.432099768521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45962.432099768521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45962.432099768521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45962.432099768521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45962.432099768521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45962.432099768521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45962.432099768521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45962.432099768521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45962.432099768521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45962.432099768521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45962.432099768521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45962.432099768521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45962.432099768521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45962.432099768521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45962.432099768521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45962.432099768521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45962.432099768521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45962.432099768521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45962.432099768521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45962.432099768521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45962.432099768521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45962.432099768521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45962.432099768521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45962.432099768521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45962.432099768521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45962.432099768521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45962.432099768521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45962.432099768521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45962.432099768521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45962.432099768521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45962.432099768521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45962.432099768521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45962.432099768521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45962.432099768521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45962.432099768521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45962.432099768521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45962.432099768521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45962.432099768521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45962.432099768521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45962.432099768521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45962.432099768521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45962.432099768521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45962.432099768521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45962.432099768521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45962.432099768521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45962.432099768521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45962.432099768521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45962.432099768521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45962.432099768521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45962.432099768521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45962.432099768521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45962.432099768521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45962.432099768521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45962.432099768521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45962.432099768521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45962.432099768521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45962.432099768521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45962.432099768521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45962.432099768521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45962.432099768521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45962.432099768521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45962.432099768521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45962.432099768521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45962.432099768521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45962.432099768521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45962.432099768521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45962.432099768521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45962.432099768521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45962.432099768521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45962.432099768521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45962.432099768521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45962.432099768521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45962.432099768521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45962.432099768521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45962.432099768521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45962.432099768521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45962.432099768521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45962.432099768521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45962.432099768521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45962.432099768521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45962.432099768521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45962.432099768521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45962.432099768521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45962.432099768521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45962.432099768521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45962.432099768521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45962.432099768521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45962.432099768521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45962.432099768521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45962.432099768521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45962.432099768521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45962.432099768521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45962.432099768521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45962.432099768521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45962.432099768521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45962.432099768521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45962.432099768521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45962.432099768521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45962.432099768521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45962.432099768521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45962.432099768521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45962.432099768521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45962.432099768521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45962.432099768521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45962.432099768521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45962.432099768521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45962.432099768521</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0"/>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258.95138217592466</v>
      </c>
      <c r="H2" s="99">
        <v>45703.474768518521</v>
      </c>
      <c r="I2" s="99" t="str">
        <f>IFERROR(VLOOKUP(D2,DB!A:F,6,0),"")</f>
        <v>SCECO</v>
      </c>
      <c r="J2" s="99" t="str">
        <f>IFERROR(VLOOKUP(D2,DB!A:G,7,0),"")</f>
        <v>Dead</v>
      </c>
      <c r="K2" s="101" t="s">
        <v>39115</v>
      </c>
      <c r="L2" s="94" t="str">
        <f>IFERROR(VLOOKUP(D2,DB!A:I,9,0),"")</f>
        <v>Latis</v>
      </c>
    </row>
    <row r="3" spans="1:16" ht="26.25" customHeight="1">
      <c r="A3" s="169" t="s">
        <v>39116</v>
      </c>
      <c r="B3" s="119" t="str">
        <f>IFERROR(VLOOKUP(D3,DB!A:K,11,0),"")</f>
        <v>R4</v>
      </c>
      <c r="C3" s="120">
        <v>1</v>
      </c>
      <c r="D3" s="94" t="s">
        <v>28974</v>
      </c>
      <c r="E3" s="98" t="s">
        <v>39021</v>
      </c>
      <c r="F3" s="123">
        <v>45960.96875</v>
      </c>
      <c r="G3" s="124">
        <f ca="1">IFERROR(NOW()-F3,"")</f>
        <v>1.4633497685208567</v>
      </c>
      <c r="H3" s="123">
        <v>45960.963101851848</v>
      </c>
      <c r="I3" s="119" t="str">
        <f>IFERROR(VLOOKUP(D3,DB!A:F,6,0),"")</f>
        <v>SCECO</v>
      </c>
      <c r="J3" s="119" t="str">
        <f>IFERROR(VLOOKUP(D3,DB!A:G,7,0),"")</f>
        <v>Weak</v>
      </c>
      <c r="K3" s="125" t="s">
        <v>39117</v>
      </c>
      <c r="L3" s="121" t="str">
        <f>IFERROR(VLOOKUP(D3,DB!A:I,9,0),"")</f>
        <v>Latis</v>
      </c>
    </row>
    <row r="4" spans="1:16" s="110" customFormat="1" ht="15" customHeight="1">
      <c r="A4" s="172" t="s">
        <v>39118</v>
      </c>
      <c r="B4" s="172" t="str">
        <f>IFERROR(VLOOKUP(D4,DB!A:K,11,0),"")</f>
        <v>R4</v>
      </c>
      <c r="C4" s="97">
        <v>2</v>
      </c>
      <c r="D4" s="94" t="s">
        <v>36782</v>
      </c>
      <c r="E4" s="98" t="s">
        <v>39021</v>
      </c>
      <c r="F4" s="99">
        <v>45962.376261574071</v>
      </c>
      <c r="G4" s="171">
        <f ca="1">IFERROR(NOW()-F4,"")</f>
        <v>5.5838194450188894E-2</v>
      </c>
      <c r="H4" s="99">
        <v>45962.352060185185</v>
      </c>
      <c r="I4" s="172" t="str">
        <f>IFERROR(VLOOKUP(D4,DB!A:F,6,0),"")</f>
        <v>Generator-SG</v>
      </c>
      <c r="J4" s="172" t="str">
        <f>IFERROR(VLOOKUP(D4,DB!A:G,7,0),"")</f>
        <v>Dead</v>
      </c>
      <c r="K4" s="101" t="s">
        <v>39119</v>
      </c>
      <c r="L4" s="94" t="str">
        <f>IFERROR(VLOOKUP(D4,DB!A:I,9,0),"")</f>
        <v>Latis</v>
      </c>
    </row>
    <row r="5" spans="1:16" ht="15" customHeight="1">
      <c r="A5" s="119" t="s">
        <v>39120</v>
      </c>
      <c r="B5" s="119" t="str">
        <f>IFERROR(VLOOKUP(D5,DB!A:K,11,0),"")</f>
        <v>R4</v>
      </c>
      <c r="C5" s="120">
        <v>1</v>
      </c>
      <c r="D5" s="121" t="s">
        <v>37756</v>
      </c>
      <c r="E5" s="98" t="s">
        <v>39021</v>
      </c>
      <c r="F5" s="123">
        <v>45962.418055555558</v>
      </c>
      <c r="G5" s="124">
        <f ca="1">IFERROR(NOW()-F5,"")</f>
        <v>1.4044212963199243E-2</v>
      </c>
      <c r="H5" s="99">
        <v>45962.388888888891</v>
      </c>
      <c r="I5" s="119" t="str">
        <f>IFERROR(VLOOKUP(D5,DB!A:F,6,0),"")</f>
        <v>SCECO</v>
      </c>
      <c r="J5" s="119" t="str">
        <f>IFERROR(VLOOKUP(D5,DB!A:G,7,0),"")</f>
        <v>Vandalized</v>
      </c>
      <c r="K5" s="125" t="s">
        <v>39121</v>
      </c>
      <c r="L5" s="121" t="str">
        <f>IFERROR(VLOOKUP(D5,DB!A:I,9,0),"")</f>
        <v>Latis</v>
      </c>
    </row>
    <row r="6" spans="1:16" ht="15" customHeight="1">
      <c r="A6" s="119"/>
      <c r="B6" s="119" t="str">
        <f>IFERROR(VLOOKUP(D6,DB!A:K,11,0),"")</f>
        <v/>
      </c>
      <c r="C6" s="120"/>
      <c r="D6" s="121"/>
      <c r="E6" s="98"/>
      <c r="F6" s="123"/>
      <c r="G6" s="124">
        <f ca="1">IFERROR(NOW()-F6,"")</f>
        <v>45962.432099768521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45962.432099768521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45962.432099768521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45962.432099768521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45962.432099768521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45962.432099768521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45962.432099768521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45962.432099768521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45962.432099768521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45962.432099768521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45962.432099768521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45962.432099768521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45962.432099768521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45962.432099768521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45962.432099768521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45962.432099768521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45962.432099768521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45962.432099768521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45962.432099768521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45962.432099768521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45962.432099768521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45962.432099768521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45962.432099768521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45962.432099768521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45962.432099768521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45962.432099768521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45962.432099768521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45962.432099768521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45962.432099768521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45962.432099768521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45962.432099768521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45962.432099768521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45962.432099768521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45962.432099768521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45962.432099768521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45962.432099768521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45962.432099768521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45962.432099768521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45962.432099768521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45962.432099768521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45962.432099768521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45962.432099768521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45962.432099768521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45962.432099768521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45962.432099768521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45962.432099768521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45962.432099768521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45962.432099768521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45962.432099768521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45962.432099768521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45962.432099768521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45962.432099768521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45962.432099768521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45962.432099768521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45962.432099768521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45962.432099768521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45962.432099768521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45962.432099768521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45962.432099768521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45962.432099768521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45962.432099768521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45962.432099768521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45962.432099768521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45962.432099768521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45962.432099768521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45962.432099768521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45962.432099768521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45962.432099768521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45962.432099768521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45962.432099768521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45962.432099768521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45962.432099768521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45962.432099768521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45962.432099768521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45962.432099768521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45962.432099768521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45962.432099768521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45962.432099768521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45962.432099768521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45962.432099768521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45962.432099768521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45962.432099768521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45962.432099768521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45962.432099768521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45962.432099768521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45962.432099768521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45962.432099768521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45962.432099768521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45962.432099768521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45962.432099768521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45962.432099768521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45962.432099768521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45962.432099768521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45962.432099768521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45962.432099768521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45962.432099768521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45962.432099768521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45962.432099768521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45962.432099768521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45962.432099768521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45962.432099768521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45962.432099768521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45962.432099768521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45962.432099768521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45962.432099768521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45962.432099768521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45962.432099768521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45962.432099768521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45962.432099768521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45962.432099768521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45962.432099768521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45962.432099768521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45962.432099768521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45962.432099768521</v>
      </c>
      <c r="H119" s="123"/>
      <c r="I119" s="119" t="str">
        <f>IFERROR(VLOOKUP(D119,DB!A:F,6,0),"")</f>
        <v/>
      </c>
      <c r="J119" s="119" t="str">
        <f>IFERROR(VLOOKUP(D119,DB!A:G,7,0),"")</f>
        <v/>
      </c>
      <c r="K119" s="125"/>
      <c r="L119" s="121" t="str">
        <f>IFERROR(VLOOKUP(D119,DB!A:I,9,0),"")</f>
        <v/>
      </c>
    </row>
    <row r="120" spans="1:12" ht="15" customHeight="1">
      <c r="A120" s="126"/>
      <c r="B120" s="126" t="str">
        <f>IFERROR(VLOOKUP(D120,DB!A:K,11,0),"")</f>
        <v/>
      </c>
      <c r="C120" s="127"/>
      <c r="D120" s="128"/>
      <c r="E120" s="129"/>
      <c r="F120" s="130"/>
      <c r="G120" s="131">
        <f ca="1">IFERROR(NOW()-F120,"")</f>
        <v>45962.432099768521</v>
      </c>
      <c r="H120" s="130"/>
      <c r="I120" s="126" t="str">
        <f>IFERROR(VLOOKUP(D120,DB!A:F,6,0),"")</f>
        <v/>
      </c>
      <c r="J120" s="126" t="str">
        <f>IFERROR(VLOOKUP(D120,DB!A:G,7,0),"")</f>
        <v/>
      </c>
      <c r="K120" s="132"/>
      <c r="L120" s="128" t="str">
        <f>IFERROR(VLOOKUP(D120,DB!A:I,9,0),"")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70.600039583332546</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39102</v>
      </c>
      <c r="F3" s="38">
        <v>45926.188877314817</v>
      </c>
      <c r="G3" s="144">
        <f t="shared" ref="G3" ca="1" si="0">IFERROR(NOW()-F3,"")</f>
        <v>36.24322245370422</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39102</v>
      </c>
      <c r="F4" s="153">
        <v>45948.661111111112</v>
      </c>
      <c r="G4" s="154">
        <f ca="1">IFERROR(NOW()-F4,"")</f>
        <v>13.770988657408452</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s="152"/>
      <c r="E5" s="152"/>
      <c r="F5" s="153"/>
      <c r="G5" s="154">
        <f ca="1">IFERROR(NOW()-F5,"")</f>
        <v>45962.432099768521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45962.432099768521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45962.432099768521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45962.432099768521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45962.432099768521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45962.432099768521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45962.432099768521</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45962.432099768521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45962.432099768521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45962.432099768521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45962.432099768521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45962.432099768521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45962.432099768521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45962.432099768521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45962.432099768521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45962.432099768521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45962.432099768521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45962.432099768521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45962.432099768521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45962.432099768521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45962.432099768521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45962.432099768521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45962.432099768521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45962.432099768521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45962.432099768521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45962.432099768521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45962.432099768521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45962.432099768521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45962.432099768521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45962.432099768521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45962.432099768521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45962.432099768521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45962.432099768521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45962.432099768521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45962.432099768521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45962.432099768521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45962.432099768521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45962.432099768521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45962.432099768521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45962.432099768521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45962.432099768521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45962.432099768521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45962.432099768521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45962.432099768521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45962.432099768521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45962.432099768521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45962.432099768521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45962.432099768521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45962.432099768521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45962.432099768521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45962.432099768521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45962.432099768521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45962.432099768521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45962.432099768521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45962.432099768521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45962.432099768521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45962.432099768521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45962.432099768521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45962.432099768521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45962.432099768521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45962.432099768521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45962.432099768521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45962.432099768521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45962.432099768521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45962.432099768521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45962.432099768521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45962.432099768521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45962.432099768521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45962.432099768521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45962.432099768521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45962.432099768521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45962.432099768521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45962.432099768521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45962.432099768521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45962.432099768521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45962.432099768521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45962.432099768521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45962.432099768521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45962.432099768521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45962.432099768521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45962.432099768521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45962.432099768521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45962.432099768521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45962.432099768521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45962.432099768521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45962.432099768521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45962.432099768521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45962.432099768521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45962.432099768521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45962.432099768521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45962.432099768521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45962.432099768521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45962.432099768521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45962.432099768521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45962.432099768521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45962.432099768521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45962.432099768521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45962.432099768521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45962.432099768521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45962.432099768521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45962.432099768521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45962.432099768521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45962.432099768521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45962.432099768521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45962.432099768521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45962.432099768521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45962.432099768521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45962.432099768521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45962.432099768521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45962.432099768521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45962.432099768521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45962.432099768521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45962.432099768521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45962.432099768521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45962.432099768521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45962.432099768521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45962.432099768521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45962.432099768521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45962.432099768521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45962.432099768521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45962.432099768521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45962.432099768521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45962.432099768521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45962.432099768521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45962.432099768521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45962.432099768521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45962.432099768521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45962.432099768521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45962.432099768521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45962.432099768521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45962.432099768521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45962.432099768521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45962.432099768521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45962.432099768521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45962.432099768521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45962.432099768521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45962.432099768521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45962.432099768521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45962.432099768521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45962.432099768521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45962.432099768521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45962.432099768521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45962.432099768521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45962.432099768521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45962.432099768521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45962.432099768521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45962.432099768521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45962.432099768521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45962.432099768521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45962.432099768521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45962.432099768521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45962.432099768521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45962.432099768521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45962.432099768521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45962.432099768521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45962.432099768521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45962.432099768521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45962.432099768521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45962.432099768521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45962.432099768521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45962.432099768521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45962.432099768521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45962.432099768521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45962.432099768521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45962.432099768521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45962.432099768521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45962.432099768521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45962.432099768521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45962.432099768521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45962.432099768521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45962.432099768521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45962.432099768521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45962.432099768521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45962.432099768521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45962.432099768521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45962.432099768521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45962.432099768521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45962.432099768521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45962.432099768521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45962.432099768521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45962.432099768521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45962.432099768521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45962.432099768521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45962.432099768521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45962.432099768521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45962.432099768521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45962.432099768521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45962.432099768521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45962.432099768521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45962.432099768521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45962.432099768521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45962.432099768521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45962.432099768521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45962.432099768521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45962.432099768521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45962.432099768521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45962.432099768521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45962.432099768521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45962.432099768521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45962.432099768521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45962.432099768521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45962.432099768521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45962.432099768521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45962.432099768521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45962.432099768521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45962.432099768521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45962.432099768521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45962.432099768521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45962.432099768521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45962.432099768521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45962.432099768521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45962.432099768521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45962.432099768521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45962.432099768521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45962.432099768521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45962.432099768521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45962.432099768521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45962.432099768521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45962.432099768521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45962.432099768521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45962.432099768521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45962.432099768521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45962.432099768521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45962.432099768521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45962.432099768521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45962.432099768521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45962.432099768521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45962.432099768521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45962.432099768521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45962.432099768521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45962.432099768521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45962.432099768521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45962.432099768521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45962.432099768521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45962.432099768521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45962.432099768521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45962.432099768521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45962.432099768521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45962.432099768521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45962.432099768521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45962.432099768521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45962.432099768521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45962.432099768521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45962.432099768521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45962.432099768521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45962.432099768521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45962.432099768521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45962.432099768521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45962.432099768521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45962.432099768521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45962.432099768521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45962.432099768521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45962.432099768521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45962.432099768521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45962.432099768521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45962.432099768521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45962.432099768521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45962.432099768521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45962.432099768521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45962.432099768521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45962.432099768521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45962.432099768521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45962.432099768521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45962.432099768521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45962.432099768521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45962.432099768521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45962.432099768521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45962.432099768521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45962.432099768521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45962.432099768521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45962.432099768521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45962.432099768521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45962.432099768521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45962.432099768521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45962.432099768521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45962.432099768521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45962.432099768521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45962.432099768521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45962.432099768521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45962.432099768521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45962.432099768521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45962.432099768521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45962.432099768521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45962.432099768521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45962.432099768521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45962.432099768521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45962.432099768521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45962.432099768521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45962.432099768521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45962.432099768521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45962.432099768521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45962.432099768521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45962.432099768521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45962.432099768521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45962.432099768521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45962.432099768521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45962.432099768521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45962.432099768521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45962.432099768521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45962.432099768521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45962.432099768521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45962.432099768521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45962.432099768521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45962.432099768521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45962.432099768521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45962.432099768521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45962.432099768521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45962.432099768521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45962.432099768521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45962.432099768521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45962.432099768521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45962.432099768521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45962.432099768521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45962.432099768521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45962.432099768521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45962.432099768521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45962.432099768521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45962.432099768521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45962.432099768521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45962.432099768521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45962.432099768521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45962.432099768521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45962.432099768521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45962.432099768521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45962.432099768521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45962.432099768521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45962.432099768521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45962.432099768521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45962.432099768521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45962.432099768521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45962.432099768521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45962.432099768521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45962.432099768521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45962.432099768521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45962.432099768521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45962.432099768521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45962.432099768521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45962.432099768521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45962.432099768521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45962.432099768521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45962.432099768521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45962.432099768521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45962.432099768521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45962.432099768521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45962.432099768521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45962.432099768521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45962.432099768521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45962.432099768521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45962.432099768521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45962.432099768521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45962.432099768521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45962.432099768521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45962.432099768521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45962.432099768521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45962.432099768521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45962.432099768521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45962.432099768521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45962.432099768521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45962.432099768521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45962.432099768521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45962.432099768521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45962.432099768521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45962.432099768521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45962.432099768521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45962.432099768521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45962.432099768521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45962.432099768521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45962.432099768521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45962.432099768521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45962.432099768521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45962.432099768521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45962.432099768521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45962.432099768521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45962.432099768521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45962.432099768521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45962.432099768521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45962.432099768521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45962.432099768521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45962.432099768521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45962.432099768521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45962.432099768521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45962.432099768521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45962.432099768521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45962.432099768521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45962.432099768521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45962.432099768521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45962.432099768521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8"/>
  <sheetViews>
    <sheetView tabSelected="1" workbookViewId="0">
      <selection activeCell="B7" sqref="B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39128</v>
      </c>
      <c r="B2" s="103" t="str">
        <f>IFERROR(VLOOKUP(D2,DB!A:K,11,0),"")</f>
        <v>R6</v>
      </c>
      <c r="C2" s="105">
        <v>2</v>
      </c>
      <c r="D2" s="103" t="s">
        <v>30989</v>
      </c>
      <c r="E2" s="106" t="s">
        <v>39021</v>
      </c>
      <c r="F2" s="107">
        <v>45962.377071759256</v>
      </c>
      <c r="G2" s="77">
        <f ca="1">IFERROR(NOW()-F2,"-")</f>
        <v>5.5028009264788125E-2</v>
      </c>
      <c r="H2" s="107">
        <v>45962.367546296293</v>
      </c>
      <c r="I2" s="103" t="str">
        <f>IFERROR(VLOOKUP(D2,DB!A:F,6,0),"")</f>
        <v>SCECO</v>
      </c>
      <c r="J2" s="102" t="str">
        <f>IFERROR(VLOOKUP(D2,DB!A:G,7,0),"")</f>
        <v>Vandalized</v>
      </c>
      <c r="K2" s="108" t="s">
        <v>39129</v>
      </c>
      <c r="L2" s="109" t="str">
        <f>IFERROR(VLOOKUP(D2,DB!A:I,9,0),"")</f>
        <v>Latis</v>
      </c>
    </row>
    <row r="3" spans="1:16383" ht="31.5" customHeight="1">
      <c r="A3" s="104" t="s">
        <v>39130</v>
      </c>
      <c r="B3" s="103" t="str">
        <f>IFERROR(VLOOKUP(D3,DB!A:K,11,0),"")</f>
        <v>R6</v>
      </c>
      <c r="C3" s="105">
        <v>2</v>
      </c>
      <c r="D3" s="103" t="s">
        <v>29994</v>
      </c>
      <c r="E3" s="106" t="s">
        <v>39102</v>
      </c>
      <c r="F3" s="107"/>
      <c r="G3" s="77">
        <f ca="1">IFERROR(NOW()-F3,"-")</f>
        <v>45962.432099768521</v>
      </c>
      <c r="H3" s="107">
        <v>45962.328703703701</v>
      </c>
      <c r="I3" s="103" t="str">
        <f>IFERROR(VLOOKUP(D3,DB!A:F,6,0),"")</f>
        <v>SCECO</v>
      </c>
      <c r="J3" s="102" t="str">
        <f>IFERROR(VLOOKUP(D3,DB!A:G,7,0),"")</f>
        <v>Dead</v>
      </c>
      <c r="K3" s="108" t="s">
        <v>39131</v>
      </c>
      <c r="L3" s="109" t="str">
        <f>IFERROR(VLOOKUP(D3,DB!A:I,9,0),"")</f>
        <v>Latis</v>
      </c>
    </row>
    <row r="4" spans="1:16383" ht="31.5" customHeight="1">
      <c r="A4" s="104"/>
      <c r="B4" s="103" t="str">
        <f>IFERROR(VLOOKUP(D4,DB!A:K,11,0),"")</f>
        <v/>
      </c>
      <c r="C4" s="105"/>
      <c r="D4" s="103"/>
      <c r="E4" s="106"/>
      <c r="F4" s="107"/>
      <c r="G4" s="77">
        <f ca="1">IFERROR(NOW()-F4,"-")</f>
        <v>45962.432099768521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45962.432099768521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45962.432099768521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45962.432099768521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45962.432099768521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45962.432099768521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45962.432099768521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45962.432099768521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45962.432099768521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45962.432099768521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45962.432099768521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45962.432099768521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45962.432099768521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45962.432099768521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45962.432099768521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45962.432099768521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45962.432099768521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45962.432099768521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45962.432099768521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45962.432099768521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45962.432099768521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45962.432099768521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45962.432099768521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45962.432099768521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45962.432099768521</v>
      </c>
      <c r="H28" s="107"/>
      <c r="I28" s="103" t="str">
        <f>IFERROR(VLOOKUP(D28,DB!A:F,6,0),"")</f>
        <v/>
      </c>
      <c r="J28" s="102" t="str">
        <f>IFERROR(VLOOKUP(D28,DB!A:G,7,0),"")</f>
        <v/>
      </c>
      <c r="K28" s="108"/>
      <c r="L28" s="109" t="str">
        <f>IFERROR(VLOOKUP(D28,DB!A:I,9,0),"")</f>
        <v/>
      </c>
    </row>
  </sheetData>
  <dataValidations count="2">
    <dataValidation allowBlank="1" showInputMessage="1" showErrorMessage="1" sqref="E1" xr:uid="{380493DB-286A-4683-AF55-C78F04945A49}"/>
    <dataValidation type="list" allowBlank="1" showInputMessage="1" showErrorMessage="1" sqref="E2:E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2025-11-01T07:23:21Z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