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17" documentId="120_S{2AC9BD13-BADA-5192-A53E-5A8FF88502F6}" xr6:coauthVersionLast="47" xr6:coauthVersionMax="47" xr10:uidLastSave="{0B96D8EA-4A7C-47C6-B6BD-2E713AAB678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<sst xmlns="http://schemas.openxmlformats.org/spreadsheetml/2006/main" count="180291" uniqueCount="39131">
  <si>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</si>
  <si>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</si>
  <si>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</si>
  <si>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</si>
  <si>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</si>
  <si>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</si>
  <si>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</si>
  <si>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</si>
  <si>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</si>
  <si>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</si>
  <si>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</si>
  <si>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</si>
  <si>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</si>
  <si>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</si>
  <si>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</si>
  <si>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</si>
  <si>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</si>
  <si>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</si>
  <si>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</si>
  <si>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</si>
  <si>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</si>
  <si>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</si>
  <si>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</si>
  <si>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</si>
  <si>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</si>
  <si>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</si>
  <si>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</si>
  <si>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</si>
  <si>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</si>
  <si>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</si>
  <si>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</si>
  <si>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</si>
  <si>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</si>
  <si>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</si>
  <si>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</si>
  <si>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</si>
  <si>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</si>
  <si>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</si>
  <si>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</si>
  <si>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</si>
  <si>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</si>
  <si>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</si>
  <si>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</si>
  <si>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</si>
  <si>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</si>
  <si>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</si>
  <si>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</si>
  <si>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</si>
  <si>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</si>
  <si>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</si>
  <si>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</si>
  <si>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</si>
  <si>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</si>
  <si>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</si>
  <si>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</si>
  <si>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</si>
  <si>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</si>
  <si>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</si>
  <si>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</si>
  <si>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</si>
  <si>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</si>
  <si>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</si>
  <si>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</si>
  <si>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</si>
  <si>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</si>
  <si>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</si>
  <si>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</si>
  <si>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</si>
  <si>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</si>
  <si>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</si>
  <si>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</si>
  <si>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</si>
  <si>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</si>
  <si>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</si>
  <si>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</si>
  <si>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</si>
  <si>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</si>
  <si>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</si>
  <si>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</si>
  <si>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</si>
  <si>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</si>
  <si>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</si>
  <si>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</si>
  <si>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</si>
  <si>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</si>
  <si>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</si>
  <si>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</si>
  <si>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</si>
  <si>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</si>
  <si>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</si>
  <si>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</si>
  <si>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</si>
  <si>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</si>
  <si>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</si>
  <si>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</si>
  <si>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</si>
  <si>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</si>
  <si>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</si>
  <si>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</si>
  <si>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</si>
  <si>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</si>
  <si>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</si>
  <si>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</si>
  <si>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</si>
  <si>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</si>
  <si>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</si>
  <si>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</si>
  <si>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</si>
  <si>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</si>
  <si>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</si>
  <si>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</si>
  <si>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</si>
  <si>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</si>
  <si>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</si>
  <si>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</si>
  <si>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</si>
  <si>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</si>
  <si>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</si>
  <si>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</si>
  <si>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</si>
  <si>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</si>
  <si>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</si>
  <si>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</si>
  <si>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</si>
  <si>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</si>
  <si>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</si>
  <si>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</si>
  <si>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</si>
  <si>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</si>
  <si>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</si>
  <si>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</si>
  <si>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</si>
  <si>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</si>
  <si>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</si>
  <si>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</si>
  <si>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</si>
  <si>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</si>
  <si>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</si>
  <si>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</si>
  <si>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</si>
  <si>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</si>
  <si>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</si>
  <si>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</si>
  <si>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</si>
  <si>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</si>
  <si>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</si>
  <si>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</si>
  <si>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</si>
  <si>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</si>
  <si>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</si>
  <si>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</si>
  <si>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</si>
  <si>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</si>
  <si>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</si>
  <si>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</si>
  <si>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</si>
  <si>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</si>
  <si>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</si>
  <si>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</si>
  <si>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</si>
  <si>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</si>
  <si>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</si>
  <si>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</si>
  <si>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</si>
  <si>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</si>
  <si>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</si>
  <si>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</si>
  <si>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</si>
  <si>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</si>
  <si>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</si>
  <si>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</si>
  <si>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</si>
  <si>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</si>
  <si>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</si>
  <si>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</si>
  <si>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</si>
  <si>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</si>
  <si>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</si>
  <si>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</si>
  <si>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</si>
  <si>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</si>
  <si>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</si>
  <si>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</si>
  <si>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</si>
  <si>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</si>
  <si>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</si>
  <si>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</si>
  <si>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</si>
  <si>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</si>
  <si>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</si>
  <si>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</si>
  <si>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</si>
  <si>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</si>
  <si>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</si>
  <si>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</si>
  <si>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</si>
  <si>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</si>
  <si>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</si>
  <si>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</si>
  <si>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</si>
  <si>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</si>
  <si>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</si>
  <si>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</si>
  <si>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</si>
  <si>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</si>
  <si>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</si>
  <si>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</si>
  <si>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</si>
  <si>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</si>
  <si>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</si>
  <si>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</si>
  <si>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</si>
  <si>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</si>
  <si>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</si>
  <si>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</si>
  <si>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</si>
  <si>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</si>
  <si>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</si>
  <si>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</si>
  <si>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</si>
  <si>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</si>
  <si>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</si>
  <si>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</si>
  <si>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</si>
  <si>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</si>
  <si>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</si>
  <si>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</si>
  <si>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</si>
  <si>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</si>
  <si>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</si>
  <si>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</si>
  <si>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</si>
  <si>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</si>
  <si>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</si>
  <si>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</si>
  <si>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</si>
  <si>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</si>
  <si>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</si>
  <si>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</si>
  <si>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</si>
  <si>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</si>
  <si>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</si>
  <si>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</si>
  <si>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</si>
  <si>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</si>
  <si>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</si>
  <si>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</si>
  <si>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</si>
  <si>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</si>
  <si>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</si>
  <si>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</si>
  <si>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</si>
  <si>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</si>
  <si>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</si>
  <si>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</si>
  <si>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</si>
  <si>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</si>
  <si>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</si>
  <si>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</si>
  <si>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</si>
  <si>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</si>
  <si>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</si>
  <si>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</si>
  <si>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</si>
  <si>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</si>
  <si>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</si>
  <si>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</si>
  <si>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</si>
  <si>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</si>
  <si>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</si>
  <si>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</si>
  <si>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</si>
  <si>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</si>
  <si>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</si>
  <si>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</si>
  <si>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</si>
  <si>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</si>
  <si>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</si>
  <si>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</si>
  <si>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</si>
  <si>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</si>
  <si>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</si>
  <si>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</si>
  <si>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</si>
  <si>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</si>
  <si>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</si>
  <si>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</si>
  <si>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</si>
  <si>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</si>
  <si>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</si>
  <si>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</si>
  <si>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</si>
  <si>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</si>
  <si>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</si>
  <si>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</si>
  <si>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</si>
  <si>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</si>
  <si>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</si>
  <si>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</si>
  <si>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</si>
  <si>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</si>
  <si>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</si>
  <si>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</si>
  <si>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</si>
  <si>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</si>
  <si>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</si>
  <si>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</si>
  <si>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</si>
  <si>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</si>
  <si>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</si>
  <si>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</si>
  <si>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</si>
  <si>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</si>
  <si>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</si>
  <si>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</si>
  <si>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</si>
  <si>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</si>
  <si>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</si>
  <si>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</si>
  <si>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</si>
  <si>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</si>
  <si>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</si>
  <si>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</si>
  <si>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</si>
  <si>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</si>
  <si>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</si>
  <si>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</si>
  <si>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</si>
  <si>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</si>
  <si>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</si>
  <si>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</si>
  <si>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</si>
  <si>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</si>
  <si>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</si>
  <si>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</si>
  <si>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</si>
  <si>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</si>
  <si>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</si>
  <si>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</si>
  <si>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</si>
  <si>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</si>
  <si>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</si>
  <si>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</si>
  <si>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</si>
  <si>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</si>
  <si>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</si>
  <si>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</si>
  <si>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</si>
  <si>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</si>
  <si>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</si>
  <si>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</si>
  <si>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</si>
  <si>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</si>
  <si>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</si>
  <si>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</si>
  <si>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</si>
  <si>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</si>
  <si>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</si>
  <si>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</si>
  <si>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</si>
  <si>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</si>
  <si>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</si>
  <si>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</si>
  <si>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</si>
  <si>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</si>
  <si>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</si>
  <si>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</si>
  <si>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</si>
  <si>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</si>
  <si>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</si>
  <si>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</si>
  <si>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</si>
  <si>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</si>
  <si>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</si>
  <si>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</si>
  <si>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</si>
  <si>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</si>
  <si>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</si>
  <si>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</si>
  <si>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</si>
  <si>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</si>
  <si>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</si>
  <si>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</si>
  <si>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</si>
  <si>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</si>
  <si>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</si>
  <si>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</si>
  <si>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</si>
  <si>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</si>
  <si>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</si>
  <si>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</si>
  <si>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</si>
  <si>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</si>
  <si>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</si>
  <si>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</si>
  <si>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</si>
  <si>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</si>
  <si>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</si>
  <si>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</si>
  <si>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</si>
  <si>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</si>
  <si>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</si>
  <si>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</si>
  <si>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</si>
  <si>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</si>
  <si>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</si>
  <si>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</si>
  <si>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</si>
  <si>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</si>
  <si>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</si>
  <si>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</si>
  <si>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</si>
  <si>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</si>
  <si>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</si>
  <si>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</si>
  <si>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</si>
  <si>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</si>
  <si>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</si>
  <si>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</si>
  <si>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</si>
  <si>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</si>
  <si>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</si>
  <si>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</si>
  <si>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</si>
  <si>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</si>
  <si>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</si>
  <si>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</si>
  <si>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</si>
  <si>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</si>
  <si>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</si>
  <si>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</si>
  <si>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</si>
  <si>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</si>
  <si>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</si>
  <si>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</si>
  <si>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</si>
  <si>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</si>
  <si>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</si>
  <si>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</si>
  <si>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</si>
  <si>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</si>
  <si>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</si>
  <si>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</si>
  <si>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</si>
  <si>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</si>
  <si>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</si>
  <si>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</si>
  <si>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</si>
  <si>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</si>
  <si>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</si>
  <si>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</si>
  <si>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</si>
  <si>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</si>
  <si>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</si>
  <si>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</si>
  <si>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</si>
  <si>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</si>
  <si>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</si>
  <si>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</si>
  <si>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</si>
  <si>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</si>
  <si>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</si>
  <si>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</si>
  <si>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</si>
  <si>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</si>
  <si>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</si>
  <si>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</si>
  <si>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</si>
  <si>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</si>
  <si>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</si>
  <si>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</si>
  <si>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</si>
  <si>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</si>
  <si>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</si>
  <si>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</si>
  <si>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</si>
  <si>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</si>
  <si>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</si>
  <si>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</si>
  <si>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</si>
  <si>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</si>
  <si>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</si>
  <si>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</si>
  <si>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</si>
  <si>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</si>
  <si>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</si>
  <si>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</si>
  <si>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</si>
  <si>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</si>
  <si>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</si>
  <si>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</si>
  <si>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</si>
  <si>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</si>
  <si>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</si>
  <si>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</si>
  <si>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</si>
  <si>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</si>
  <si>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</si>
  <si>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</si>
  <si>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</si>
  <si>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</si>
  <si>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</si>
  <si>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</si>
  <si>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</si>
  <si>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</si>
  <si>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</si>
  <si>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</si>
  <si>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</si>
  <si>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</si>
  <si>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</si>
  <si>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</si>
  <si>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</si>
  <si>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</si>
  <si>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</si>
  <si>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</si>
  <si>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</si>
  <si>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</si>
  <si>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</si>
  <si>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</si>
  <si>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</si>
  <si>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</si>
  <si>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</si>
  <si>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</si>
  <si>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</si>
  <si>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</si>
  <si>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</si>
  <si>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</si>
  <si>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</si>
  <si>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</si>
  <si>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</si>
  <si>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</si>
  <si>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</si>
  <si>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</si>
  <si>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</si>
  <si>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</si>
  <si>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</si>
  <si>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</si>
  <si>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</si>
  <si>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</si>
  <si>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</si>
  <si>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</si>
  <si>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</si>
  <si>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</si>
  <si>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</si>
  <si>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</si>
  <si>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</si>
  <si>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</si>
  <si>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</si>
  <si>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</si>
  <si>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</si>
  <si>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</si>
  <si>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</si>
  <si>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</si>
  <si>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</si>
  <si>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</si>
  <si>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</si>
  <si>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</si>
  <si>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</si>
  <si>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</si>
  <si>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</si>
  <si>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</si>
  <si>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</si>
  <si>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</si>
  <si>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</si>
  <si>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</si>
  <si>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</si>
  <si>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</si>
  <si>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</si>
  <si>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</si>
  <si>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</si>
  <si>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</si>
  <si>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</si>
  <si>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</si>
  <si>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</si>
  <si>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</si>
  <si>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</si>
  <si>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</si>
  <si>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</si>
  <si>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</si>
  <si>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</si>
  <si>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</si>
  <si>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</si>
  <si>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</si>
  <si>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</si>
  <si>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</si>
  <si>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</si>
  <si>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</si>
  <si>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</si>
  <si>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</si>
  <si>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</si>
  <si>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</si>
  <si>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</si>
  <si>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</si>
  <si>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</si>
  <si>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</si>
  <si>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</si>
  <si>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</si>
  <si>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</si>
  <si>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</si>
  <si>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</si>
  <si>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</si>
  <si>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</si>
  <si>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</si>
  <si>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</si>
  <si>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</si>
  <si>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</si>
  <si>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</si>
  <si>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</si>
  <si>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</si>
  <si>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</si>
  <si>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</si>
  <si>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</si>
  <si>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</si>
  <si>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</si>
  <si>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</si>
  <si>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</si>
  <si>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</si>
  <si>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</si>
  <si>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</si>
  <si>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</si>
  <si>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</si>
  <si>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</si>
  <si>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</si>
  <si>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</si>
  <si>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</si>
  <si>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</si>
  <si>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</si>
  <si>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</si>
  <si>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</si>
  <si>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</si>
  <si>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</si>
  <si>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</si>
  <si>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</si>
  <si>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</si>
  <si>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</si>
  <si>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</si>
  <si>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</si>
  <si>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</si>
  <si>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</si>
  <si>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</si>
  <si>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</si>
  <si>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</si>
  <si>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</si>
  <si>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</si>
  <si>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</si>
  <si>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</si>
  <si>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</si>
  <si>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</si>
  <si>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</si>
  <si>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</si>
  <si>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</si>
  <si>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</si>
  <si>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</si>
  <si>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</si>
  <si>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</si>
  <si>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</si>
  <si>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</si>
  <si>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</si>
  <si>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</si>
  <si>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</si>
  <si>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</si>
  <si>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</si>
  <si>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</si>
  <si>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</si>
  <si>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</si>
  <si>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</si>
  <si>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</si>
  <si>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</si>
  <si>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</si>
  <si>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</si>
  <si>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</si>
  <si>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</si>
  <si>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</si>
  <si>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</si>
  <si>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</si>
  <si>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</si>
  <si>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</si>
  <si>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</si>
  <si>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</si>
  <si>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</si>
  <si>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</si>
  <si>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</si>
  <si>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</si>
  <si>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</si>
  <si>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</si>
  <si>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</si>
  <si>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</si>
  <si>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</si>
  <si>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</si>
  <si>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</si>
  <si>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</si>
  <si>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</si>
  <si>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</si>
  <si>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</si>
  <si>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</si>
  <si>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</si>
  <si>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</si>
  <si>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</si>
  <si>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</si>
  <si>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</si>
  <si>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</si>
  <si>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</si>
  <si>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</si>
  <si>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</si>
  <si>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</si>
  <si>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</si>
  <si>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</si>
  <si>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</si>
  <si>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</si>
  <si>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</si>
  <si>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</si>
  <si>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</si>
  <si>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</si>
  <si>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</si>
  <si>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</si>
  <si>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</si>
  <si>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</si>
  <si>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</si>
  <si>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</si>
  <si>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</si>
  <si>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</si>
  <si>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</si>
  <si>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</si>
  <si>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</si>
  <si>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</si>
  <si>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</si>
  <si>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</si>
  <si>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</si>
  <si>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</si>
  <si>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</si>
  <si>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</si>
  <si>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</si>
  <si>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</si>
  <si>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</si>
  <si>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</si>
  <si>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</si>
  <si>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</si>
  <si>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</si>
  <si>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</si>
  <si>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</si>
  <si>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</si>
  <si>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</si>
  <si>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</si>
  <si>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</si>
  <si>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</si>
  <si>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</si>
  <si>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</si>
  <si>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</si>
  <si>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</si>
  <si>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</si>
  <si>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</si>
  <si>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</si>
  <si>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</si>
  <si>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</si>
  <si>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</si>
  <si>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</si>
  <si>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</si>
  <si>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</si>
  <si>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</si>
  <si>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</si>
  <si>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</si>
  <si>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</si>
  <si>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</si>
  <si>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</si>
  <si>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</si>
  <si>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</si>
  <si>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</si>
  <si>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</si>
  <si>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</si>
  <si>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</si>
  <si>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</si>
  <si>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</si>
  <si>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</si>
  <si>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</si>
  <si>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</si>
  <si>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</si>
  <si>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</si>
  <si>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</si>
  <si>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</si>
  <si>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</si>
  <si>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</si>
  <si>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</si>
  <si>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</si>
  <si>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</si>
  <si>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</si>
  <si>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</si>
  <si>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</si>
  <si>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</si>
  <si>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</si>
  <si>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</si>
  <si>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</si>
  <si>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</si>
  <si>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</si>
  <si>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</si>
  <si>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</si>
  <si>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</si>
  <si>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</si>
  <si>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</si>
  <si>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</si>
  <si>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</si>
  <si>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</si>
  <si>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</si>
  <si>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</si>
  <si>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</si>
  <si>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</si>
  <si>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</si>
  <si>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</si>
  <si>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</si>
  <si>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</si>
  <si>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</si>
  <si>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</si>
  <si>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</si>
  <si>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</si>
  <si>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</si>
  <si>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</si>
  <si>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</si>
  <si>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</si>
  <si>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</si>
  <si>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</si>
  <si>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</si>
  <si>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</si>
  <si>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</si>
  <si>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</si>
  <si>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</si>
  <si>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</si>
  <si>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</si>
  <si>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</si>
  <si>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</si>
  <si>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</si>
  <si>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</si>
  <si>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</si>
  <si>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</si>
  <si>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</si>
  <si>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</si>
  <si>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</si>
  <si>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</si>
  <si>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</si>
  <si>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</si>
  <si>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</si>
  <si>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</si>
  <si>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</si>
  <si>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</si>
  <si>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</si>
  <si>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</si>
  <si>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</si>
  <si>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</si>
  <si>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</si>
  <si>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</si>
  <si>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</si>
  <si>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</si>
  <si>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</si>
  <si>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</si>
  <si>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</si>
  <si>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</si>
  <si>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</si>
  <si>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</si>
  <si>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</si>
  <si>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</si>
  <si>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</si>
  <si>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</si>
  <si>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</si>
  <si>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</si>
  <si>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</si>
  <si>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</si>
  <si>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</si>
  <si>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</si>
  <si>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</si>
  <si>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</si>
  <si>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</si>
  <si>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</si>
  <si>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</si>
  <si>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</si>
  <si>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</si>
  <si>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</si>
  <si>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</si>
  <si>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</si>
  <si>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</si>
  <si>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</si>
  <si>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</si>
  <si>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</si>
  <si>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</si>
  <si>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</si>
  <si>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</si>
  <si>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</si>
  <si>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</si>
  <si>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</si>
  <si>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</si>
  <si>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</si>
  <si>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</si>
  <si>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</si>
  <si>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</si>
  <si>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</si>
  <si>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</si>
  <si>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</si>
  <si>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</si>
  <si>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</si>
  <si>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</si>
  <si>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</si>
  <si>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</si>
  <si>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</si>
  <si>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</si>
  <si>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</si>
  <si>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</si>
  <si>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</si>
  <si>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</si>
  <si>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</si>
  <si>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</si>
  <si>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</si>
  <si>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</si>
  <si>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</si>
  <si>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</si>
  <si>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</si>
  <si>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</si>
  <si>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</si>
  <si>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</si>
  <si>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</si>
  <si>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</si>
  <si>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</si>
  <si>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</si>
  <si>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</si>
  <si>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</si>
  <si>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</si>
  <si>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</si>
  <si>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</si>
  <si>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</si>
  <si>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</si>
  <si>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</si>
  <si>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</si>
  <si>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</si>
  <si>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</si>
  <si>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</si>
  <si>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</si>
  <si>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</si>
  <si>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</si>
  <si>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</si>
  <si>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</si>
  <si>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</si>
  <si>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</si>
  <si>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</si>
  <si>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</si>
  <si>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</si>
  <si>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</si>
  <si>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</si>
  <si>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</si>
  <si>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</si>
  <si>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</si>
  <si>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</si>
  <si>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</si>
  <si>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</si>
  <si>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</si>
  <si>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</si>
  <si>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</si>
  <si>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</si>
  <si>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</si>
  <si>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</si>
  <si>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</si>
  <si>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</si>
  <si>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</si>
  <si>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</si>
  <si>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</si>
  <si>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</si>
  <si>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</si>
  <si>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</si>
  <si>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</si>
  <si>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</si>
  <si>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</si>
  <si>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</si>
  <si>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</si>
  <si>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</si>
  <si>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</si>
  <si>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</si>
  <si>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</si>
  <si>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</si>
  <si>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</si>
  <si>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</si>
  <si>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</si>
  <si>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</si>
  <si>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</si>
  <si>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</si>
  <si>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</si>
  <si>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</si>
  <si>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</si>
  <si>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</si>
  <si>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</si>
  <si>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</si>
  <si>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</si>
  <si>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</si>
  <si>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</si>
  <si>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</si>
  <si>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</si>
  <si>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</si>
  <si>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</si>
  <si>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</si>
  <si>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</si>
  <si>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</si>
  <si>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</si>
  <si>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</si>
  <si>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</si>
  <si>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</si>
  <si>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</si>
  <si>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</si>
  <si>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</si>
  <si>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</si>
  <si>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</si>
  <si>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</si>
  <si>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</si>
  <si>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</si>
  <si>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</si>
  <si>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</si>
  <si>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</si>
  <si>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</si>
  <si>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</si>
  <si>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</si>
  <si>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</si>
  <si>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</si>
  <si>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</si>
  <si>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</si>
  <si>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</si>
  <si>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</si>
  <si>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</si>
  <si>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</si>
  <si>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</si>
  <si>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</si>
  <si>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</si>
  <si>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</si>
  <si>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</si>
  <si>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</si>
  <si>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</si>
  <si>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</si>
  <si>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</si>
  <si>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</si>
  <si>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</si>
  <si>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</si>
  <si>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</si>
  <si>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</si>
  <si>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</si>
  <si>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</si>
  <si>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</si>
  <si>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</si>
  <si>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</si>
  <si>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</si>
  <si>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</si>
  <si>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</si>
  <si>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</si>
  <si>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</si>
  <si>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</si>
  <si>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</si>
  <si>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</si>
  <si>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</si>
  <si>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</si>
  <si>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</si>
  <si>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</si>
  <si>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</si>
  <si>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</si>
  <si>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</si>
  <si>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</si>
  <si>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</si>
  <si>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</si>
  <si>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</si>
  <si>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</si>
  <si>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</si>
  <si>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</si>
  <si>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</si>
  <si>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</si>
  <si>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</si>
  <si>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</si>
  <si>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</si>
  <si>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</si>
  <si>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</si>
  <si>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</si>
  <si>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</si>
  <si>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</si>
  <si>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</si>
  <si>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</si>
  <si>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</si>
  <si>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</si>
  <si>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</si>
  <si>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</si>
  <si>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</si>
  <si>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</si>
  <si>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</si>
  <si>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</si>
  <si>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</si>
  <si>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</si>
  <si>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</si>
  <si>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</si>
  <si>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</si>
  <si>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</si>
  <si>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</si>
  <si>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</si>
  <si>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</si>
  <si>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</si>
  <si>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</si>
  <si>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</si>
  <si>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</si>
  <si>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</si>
  <si>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</si>
  <si>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</si>
  <si>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</si>
  <si>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</si>
  <si>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</si>
  <si>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</si>
  <si>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</si>
  <si>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</si>
  <si>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</si>
  <si>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</si>
  <si>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</si>
  <si>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</si>
  <si>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</si>
  <si>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</si>
  <si>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</si>
  <si>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</si>
  <si>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</si>
  <si>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</si>
  <si>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</si>
  <si>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</si>
  <si>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</si>
  <si>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</si>
  <si>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</si>
  <si>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</si>
  <si>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</si>
  <si>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</si>
  <si>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</si>
  <si>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</si>
  <si>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</si>
  <si>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</si>
  <si>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</si>
  <si>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</si>
  <si>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</si>
  <si>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</si>
  <si>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</si>
  <si>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</si>
  <si>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</si>
  <si>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</si>
  <si>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</si>
  <si>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</si>
  <si>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</si>
  <si>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</si>
  <si>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</si>
  <si>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</si>
  <si>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</si>
  <si>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</si>
  <si>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</si>
  <si>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</si>
  <si>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</si>
  <si>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</si>
  <si>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</si>
  <si>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</si>
  <si>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</si>
  <si>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</si>
  <si>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</si>
  <si>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</si>
  <si>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</si>
  <si>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</si>
  <si>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</si>
  <si>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</si>
  <si>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</si>
  <si>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</si>
  <si>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</si>
  <si>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</si>
  <si>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</si>
  <si>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</si>
  <si>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</si>
  <si>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</si>
  <si>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</si>
  <si>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</si>
  <si>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</si>
  <si>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</si>
  <si>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</si>
  <si>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</si>
  <si>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</si>
  <si>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</si>
  <si>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</si>
  <si>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</si>
  <si>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</si>
  <si>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</si>
  <si>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</si>
  <si>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</si>
  <si>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</si>
  <si>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</si>
  <si>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</si>
  <si>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</si>
  <si>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</si>
  <si>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</si>
  <si>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</si>
  <si>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</si>
  <si>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</si>
  <si>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</si>
  <si>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</si>
  <si>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</si>
  <si>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</si>
  <si>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</si>
  <si>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</si>
  <si>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</si>
  <si>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</si>
  <si>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</si>
  <si>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</si>
  <si>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</si>
  <si>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</si>
  <si>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</si>
  <si>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</si>
  <si>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</si>
  <si>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</si>
  <si>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</si>
  <si>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</si>
  <si>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</si>
  <si>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</si>
  <si>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</si>
  <si>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</si>
  <si>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</si>
  <si>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</si>
  <si>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</si>
  <si>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</si>
  <si>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</si>
  <si>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</si>
  <si>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</si>
  <si>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</si>
  <si>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</si>
  <si>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</si>
  <si>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</si>
  <si>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</si>
  <si>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</si>
  <si>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</si>
  <si>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</si>
  <si>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</si>
  <si>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</si>
  <si>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</si>
  <si>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</si>
  <si>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</si>
  <si>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</si>
  <si>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</si>
  <si>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</si>
  <si>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</si>
  <si>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</si>
  <si>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</si>
  <si>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</si>
  <si>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</si>
  <si>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</si>
  <si>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</si>
  <si>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</si>
  <si>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</si>
  <si>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</si>
  <si>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</si>
  <si>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</si>
  <si>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</si>
  <si>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</si>
  <si>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</si>
  <si>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</si>
  <si>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</si>
  <si>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</si>
  <si>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</si>
  <si>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</si>
  <si>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</si>
  <si>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</si>
  <si>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</si>
  <si>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</si>
  <si>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</si>
  <si>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</si>
  <si>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</si>
  <si>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</si>
  <si>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</si>
  <si>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</si>
  <si>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</si>
  <si>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</si>
  <si>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</si>
  <si>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</si>
  <si>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</si>
  <si>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</si>
  <si>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</si>
  <si>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</si>
  <si>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</si>
  <si>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</si>
  <si>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</si>
  <si>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</si>
  <si>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</si>
  <si>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</si>
  <si>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</si>
  <si>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</si>
  <si>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</si>
  <si>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</si>
  <si>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</si>
  <si>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</si>
  <si>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</si>
  <si>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</si>
  <si>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</si>
  <si>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</si>
  <si>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</si>
  <si>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</si>
  <si>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</si>
  <si>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</si>
  <si>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</si>
  <si>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</si>
  <si>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</si>
  <si>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</si>
  <si>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</si>
  <si>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</si>
  <si>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</si>
  <si>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</si>
  <si>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</si>
  <si>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</si>
  <si>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</si>
  <si>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</si>
  <si>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</si>
  <si>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</si>
  <si>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</si>
  <si>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</si>
  <si>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</si>
  <si>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</si>
  <si>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</si>
  <si>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</si>
  <si>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</si>
  <si>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</si>
  <si>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</si>
  <si>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</si>
  <si>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</si>
  <si>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</si>
  <si>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</si>
  <si>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</si>
  <si>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</si>
  <si>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</si>
  <si>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</si>
  <si>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</si>
  <si>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</si>
  <si>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</si>
  <si>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</si>
  <si>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</si>
  <si>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</si>
  <si>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</si>
  <si>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</si>
  <si>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</si>
  <si>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</si>
  <si>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</si>
  <si>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</si>
  <si>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</si>
  <si>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</si>
  <si>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</si>
  <si>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</si>
  <si>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</si>
  <si>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</si>
  <si>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</si>
  <si>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</si>
  <si>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</si>
  <si>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</si>
  <si>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</si>
  <si>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</si>
  <si>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</si>
  <si>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</si>
  <si>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</si>
  <si>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</si>
  <si>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</si>
  <si>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</si>
  <si>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</si>
  <si>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</si>
  <si>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</si>
  <si>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</si>
  <si>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</si>
  <si>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</si>
  <si>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</si>
  <si>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</si>
  <si>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</si>
  <si>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</si>
  <si>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</si>
  <si>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</si>
  <si>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</si>
  <si>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</si>
  <si>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</si>
  <si>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</si>
  <si>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</si>
  <si>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</si>
  <si>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</si>
  <si>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</si>
  <si>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</si>
  <si>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</si>
  <si>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</si>
  <si>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</si>
  <si>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</si>
  <si>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</si>
  <si>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</si>
  <si>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</si>
  <si>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</si>
  <si>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</si>
  <si>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</si>
  <si>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</si>
  <si>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</si>
  <si>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</si>
  <si>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</si>
  <si>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</si>
  <si>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</si>
  <si>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</si>
  <si>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</si>
  <si>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</si>
  <si>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</si>
  <si>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</si>
  <si>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</si>
  <si>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</si>
  <si>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</si>
  <si>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</si>
  <si>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</si>
  <si>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</si>
  <si>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</si>
  <si>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</si>
  <si>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</si>
  <si>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</si>
  <si>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</si>
  <si>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</si>
  <si>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</si>
  <si>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</si>
  <si>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</si>
  <si>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</si>
  <si>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</si>
  <si>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</si>
  <si>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</si>
  <si>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</si>
  <si>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</si>
  <si>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</si>
  <si>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</si>
  <si>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</si>
  <si>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</si>
  <si>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</si>
  <si>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</si>
  <si>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</si>
  <si>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</si>
  <si>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</si>
  <si>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</si>
  <si>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</si>
  <si>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</si>
  <si>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</si>
  <si>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</si>
  <si>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</si>
  <si>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</si>
  <si>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</si>
  <si>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</si>
  <si>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</si>
  <si>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</si>
  <si>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</si>
  <si>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</si>
  <si>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</si>
  <si>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</si>
  <si>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</si>
  <si>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</si>
  <si>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</si>
  <si>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</si>
  <si>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</si>
  <si>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</si>
  <si>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</si>
  <si>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</si>
  <si>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</si>
  <si>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</si>
  <si>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</si>
  <si>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</si>
  <si>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</si>
  <si>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</si>
  <si>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</si>
  <si>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</si>
  <si>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</si>
  <si>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</si>
  <si>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</si>
  <si>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</si>
  <si>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</si>
  <si>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</si>
  <si>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</si>
  <si>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</si>
  <si>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</si>
  <si>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</si>
  <si>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</si>
  <si>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</si>
  <si>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</si>
  <si>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</si>
  <si>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</si>
  <si>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</si>
  <si>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</si>
  <si>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</si>
  <si>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</si>
  <si>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</si>
  <si>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</si>
  <si>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</si>
  <si>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</si>
  <si>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</si>
  <si>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</si>
  <si>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</si>
  <si>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</si>
  <si>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</si>
  <si>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</si>
  <si>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</si>
  <si>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</si>
  <si>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</si>
  <si>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</si>
  <si>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</si>
  <si>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</si>
  <si>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</si>
  <si>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</si>
  <si>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</si>
  <si>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</si>
  <si>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</si>
  <si>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</si>
  <si>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</si>
  <si>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</si>
  <si>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</si>
  <si>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</si>
  <si>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</si>
  <si>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</si>
  <si>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</si>
  <si>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</si>
  <si>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</si>
  <si>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</si>
  <si>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</si>
  <si>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</si>
  <si>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</si>
  <si>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</si>
  <si>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</si>
  <si>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</si>
  <si>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</si>
  <si>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</si>
  <si>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</si>
  <si>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</si>
  <si>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</si>
  <si>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</si>
  <si>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</si>
  <si>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</si>
  <si>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</si>
  <si>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</si>
  <si>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</si>
  <si>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</si>
  <si>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</si>
  <si>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</si>
  <si>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</si>
  <si>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</si>
  <si>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</si>
  <si>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</si>
  <si>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</si>
  <si>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</si>
  <si>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</si>
  <si>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</si>
  <si>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</si>
  <si>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</si>
  <si>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</si>
  <si>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</si>
  <si>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</si>
  <si>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</si>
  <si>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</si>
  <si>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</si>
  <si>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</si>
  <si>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</si>
  <si>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</si>
  <si>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</si>
  <si>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</si>
  <si>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</si>
  <si>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</si>
  <si>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</si>
  <si>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</si>
  <si>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</si>
  <si>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</si>
  <si>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</si>
  <si>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</si>
  <si>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</si>
  <si>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</si>
  <si>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</si>
  <si>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</si>
  <si>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</si>
  <si>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</si>
  <si>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</si>
  <si>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</si>
  <si>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</si>
  <si>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</si>
  <si>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</si>
  <si>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</si>
  <si>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</si>
  <si>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</si>
  <si>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</si>
  <si>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</si>
  <si>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</si>
  <si>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</si>
  <si>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</si>
  <si>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</si>
  <si>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</si>
  <si>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</si>
  <si>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</si>
  <si>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</si>
  <si>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</si>
  <si>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</si>
  <si>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</si>
  <si>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</si>
  <si>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</si>
  <si>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</si>
  <si>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</si>
  <si>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</si>
  <si>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</si>
  <si>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</si>
  <si>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</si>
  <si>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</si>
  <si>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</si>
  <si>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</si>
  <si>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</si>
  <si>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</si>
  <si>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</si>
  <si>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</si>
  <si>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</si>
  <si>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</si>
  <si>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</si>
  <si>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</si>
  <si>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</si>
  <si>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</si>
  <si>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</si>
  <si>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</si>
  <si>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</si>
  <si>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</si>
  <si>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</si>
  <si>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</si>
  <si>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</si>
  <si>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</si>
  <si>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</si>
  <si>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</si>
  <si>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</si>
  <si>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</si>
  <si>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</si>
  <si>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</si>
  <si>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</si>
  <si>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</si>
  <si>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</si>
  <si>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</si>
  <si>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</si>
  <si>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</si>
  <si>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</si>
  <si>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</si>
  <si>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</si>
  <si>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</si>
  <si>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</si>
  <si>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</si>
  <si>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</si>
  <si>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</si>
  <si>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</si>
  <si>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</si>
  <si>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</si>
  <si>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</si>
  <si>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</si>
  <si>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</si>
  <si>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</si>
  <si>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</si>
  <si>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</si>
  <si>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</si>
  <si>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</si>
  <si>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</si>
  <si>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</si>
  <si>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</si>
  <si>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</si>
  <si>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</si>
  <si>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</si>
  <si>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</si>
  <si>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</si>
  <si>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</si>
  <si>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</si>
  <si>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</si>
  <si>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</si>
  <si>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</si>
  <si>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</si>
  <si>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</si>
  <si>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</si>
  <si>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</si>
  <si>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</si>
  <si>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</si>
  <si>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</si>
  <si>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</si>
  <si>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</si>
  <si>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</si>
  <si>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</si>
  <si>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</si>
  <si>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</si>
  <si>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</si>
  <si>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</si>
  <si>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</si>
  <si>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</si>
  <si>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</si>
  <si>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</si>
  <si>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</si>
  <si>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</si>
  <si>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</si>
  <si>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</si>
  <si>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</si>
  <si>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</si>
  <si>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</si>
  <si>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</si>
  <si>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</si>
  <si>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</si>
  <si>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</si>
  <si>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</si>
  <si>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</si>
  <si>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</si>
  <si>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</si>
  <si>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</si>
  <si>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</si>
  <si>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</si>
  <si>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</si>
  <si>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</si>
  <si>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</si>
  <si>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</si>
  <si>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</si>
  <si>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</si>
  <si>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</si>
  <si>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</si>
  <si>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</si>
  <si>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</si>
  <si>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</si>
  <si>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</si>
  <si>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</si>
  <si>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</si>
  <si>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</si>
  <si>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</si>
  <si>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</si>
  <si>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</si>
  <si>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</si>
  <si>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</si>
  <si>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</si>
  <si>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</si>
  <si>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</si>
  <si>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</si>
  <si>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</si>
  <si>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</si>
  <si>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</si>
  <si>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</si>
  <si>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</si>
  <si>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</si>
  <si>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</si>
  <si>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</si>
  <si>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</si>
  <si>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</si>
  <si>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</si>
  <si>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</si>
  <si>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</si>
  <si>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</si>
  <si>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</si>
  <si>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</si>
  <si>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</si>
  <si>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</si>
  <si>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</si>
  <si>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</si>
  <si>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</si>
  <si>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</si>
  <si>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</si>
  <si>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</si>
  <si>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</si>
  <si>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</si>
  <si>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</si>
  <si>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</si>
  <si>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</si>
  <si>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</si>
  <si>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</si>
  <si>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</si>
  <si>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</si>
  <si>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</si>
  <si>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</si>
  <si>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</si>
  <si>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</si>
  <si>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</si>
  <si>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</si>
  <si>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</si>
  <si>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</si>
  <si>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</si>
  <si>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</si>
  <si>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</si>
  <si>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</si>
  <si>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</si>
  <si>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</si>
  <si>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</si>
  <si>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</si>
  <si>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</si>
  <si>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</si>
  <si>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</si>
  <si>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</si>
  <si>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</si>
  <si>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</si>
  <si>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</si>
  <si>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</si>
  <si>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</si>
  <si>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</si>
  <si>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</si>
  <si>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</si>
  <si>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</si>
  <si>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</si>
  <si>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</si>
  <si>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</si>
  <si>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</si>
  <si>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</si>
  <si>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</si>
  <si>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</si>
  <si>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</si>
  <si>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</si>
  <si>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</si>
  <si>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</si>
  <si>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</si>
  <si>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</si>
  <si>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</si>
  <si>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</si>
  <si>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</si>
  <si>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</si>
  <si>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</si>
  <si>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</si>
  <si>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</si>
  <si>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</si>
  <si>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</si>
  <si>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</si>
  <si>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</si>
  <si>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</si>
  <si>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</si>
  <si>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</si>
  <si>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</si>
  <si>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</si>
  <si>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</si>
  <si>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</si>
  <si>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</si>
  <si>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</si>
  <si>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</si>
  <si>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</si>
  <si>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</si>
  <si>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</si>
  <si>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</si>
  <si>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</si>
  <si>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</si>
  <si>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</si>
  <si>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</si>
  <si>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</si>
  <si>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</si>
  <si>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</si>
  <si>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</si>
  <si>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</si>
  <si>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</si>
  <si>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</si>
  <si>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</si>
  <si>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</si>
  <si>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</si>
  <si>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</si>
  <si>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</si>
  <si>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</si>
  <si>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</si>
  <si>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</si>
  <si>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</si>
  <si>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</si>
  <si>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</si>
  <si>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</si>
  <si>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</si>
  <si>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</si>
  <si>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</si>
  <si>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</si>
  <si>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</si>
  <si>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</si>
  <si>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</si>
  <si>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</si>
  <si>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</si>
  <si>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</si>
  <si>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</si>
  <si>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</si>
  <si>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</si>
  <si>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</si>
  <si>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</si>
  <si>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</si>
  <si>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</si>
  <si>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</si>
  <si>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</si>
  <si>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</si>
  <si>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</si>
  <si>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</si>
  <si>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</si>
  <si>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</si>
  <si>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</si>
  <si>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</si>
  <si>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</si>
  <si>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</si>
  <si>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</si>
  <si>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</si>
  <si>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</si>
  <si>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</si>
  <si>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</si>
  <si>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</si>
  <si>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</si>
  <si>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</si>
  <si>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</si>
  <si>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</si>
  <si>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</si>
  <si>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</si>
  <si>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</si>
  <si>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</si>
  <si>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</si>
  <si>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</si>
  <si>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</si>
  <si>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</si>
  <si>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</si>
  <si>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</si>
  <si>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</si>
  <si>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</si>
  <si>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</si>
  <si>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</si>
  <si>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</si>
  <si>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</si>
  <si>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</si>
  <si>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</si>
  <si>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</si>
  <si>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</si>
  <si>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</si>
  <si>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</si>
  <si>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</si>
  <si>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</si>
  <si>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</si>
  <si>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</si>
  <si>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</si>
  <si>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</si>
  <si>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</si>
  <si>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</si>
  <si>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</si>
  <si>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</si>
  <si>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</si>
  <si>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</si>
  <si>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</si>
  <si>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</si>
  <si>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</si>
  <si>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</si>
  <si>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</si>
  <si>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</si>
  <si>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</si>
  <si>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</si>
  <si>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</si>
  <si>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</si>
  <si>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</si>
  <si>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</si>
  <si>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</si>
  <si>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</si>
  <si>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</si>
  <si>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</si>
  <si>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</si>
  <si>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</si>
  <si>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</si>
  <si>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</si>
  <si>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</si>
  <si>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</si>
  <si>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</si>
  <si>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</si>
  <si>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</si>
  <si>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</si>
  <si>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</si>
  <si>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</si>
  <si>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</si>
  <si>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</si>
  <si>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</si>
  <si>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</si>
  <si>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</si>
  <si>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</si>
  <si>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</si>
  <si>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</si>
  <si>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</si>
  <si>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</si>
  <si>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</si>
  <si>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</si>
  <si>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</si>
  <si>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</si>
  <si>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</si>
  <si>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</si>
  <si>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</si>
  <si>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</si>
  <si>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</si>
  <si>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</si>
  <si>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</si>
  <si>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</si>
  <si>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</si>
  <si>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</si>
  <si>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</si>
  <si>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</si>
  <si>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</si>
  <si>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</si>
  <si>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</si>
  <si>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</si>
  <si>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</si>
  <si>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</si>
  <si>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</si>
  <si>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</si>
  <si>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</si>
  <si>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</si>
  <si>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</si>
  <si>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</si>
  <si>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</si>
  <si>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</si>
  <si>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</si>
  <si>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</si>
  <si>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</si>
  <si>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</si>
  <si>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</si>
  <si>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</si>
  <si>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</si>
  <si>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</si>
  <si>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</si>
  <si>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</si>
  <si>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</si>
  <si>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</si>
  <si>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</si>
  <si>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</si>
  <si>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</si>
  <si>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</si>
  <si>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</si>
  <si>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</si>
  <si>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</si>
  <si>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</si>
  <si>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</si>
  <si>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</si>
  <si>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</si>
  <si>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</si>
  <si>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</si>
  <si>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</si>
  <si>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</si>
  <si>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</si>
  <si>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</si>
  <si>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</si>
  <si>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</si>
  <si>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</si>
  <si>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</si>
  <si>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</si>
  <si>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</si>
  <si>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</si>
  <si>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</si>
  <si>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</si>
  <si>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</si>
  <si>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</si>
  <si>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</si>
  <si>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</si>
  <si>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</si>
  <si>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</si>
  <si>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</si>
  <si>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</si>
  <si>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</si>
  <si>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</si>
  <si>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</si>
  <si>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</si>
  <si>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</si>
  <si>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</si>
  <si>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</si>
  <si>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</si>
  <si>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</si>
  <si>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</si>
  <si>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</si>
  <si>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</si>
  <si>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</si>
  <si>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</si>
  <si>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</si>
  <si>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</si>
  <si>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</si>
  <si>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</si>
  <si>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</si>
  <si>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</si>
  <si>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</si>
  <si>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</si>
  <si>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</si>
  <si>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</si>
  <si>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</si>
  <si>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</si>
  <si>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</si>
  <si>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</si>
  <si>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</si>
  <si>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</si>
  <si>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</si>
  <si>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</si>
  <si>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</si>
  <si>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</si>
  <si>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</si>
  <si>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</si>
  <si>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</si>
  <si>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</si>
  <si>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</si>
  <si>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</si>
  <si>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</si>
  <si>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</si>
  <si>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</si>
  <si>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</si>
  <si>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</si>
  <si>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</si>
  <si>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</si>
  <si>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</si>
  <si>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</si>
  <si>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</si>
  <si>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</si>
  <si>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</si>
  <si>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</si>
  <si>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</si>
  <si>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</si>
  <si>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</si>
  <si>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</si>
  <si>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</si>
  <si>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</si>
  <si>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</si>
  <si>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</si>
  <si>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</si>
  <si>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</si>
  <si>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</si>
  <si>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</si>
  <si>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</si>
  <si>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</si>
  <si>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</si>
  <si>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</si>
  <si>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</si>
  <si>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</si>
  <si>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</si>
  <si>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</si>
  <si>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</si>
  <si>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</si>
  <si>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</si>
  <si>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</si>
  <si>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</si>
  <si>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</si>
  <si>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</si>
  <si>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</si>
  <si>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</si>
  <si>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</si>
  <si>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</si>
  <si>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</si>
  <si>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</si>
  <si>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</si>
  <si>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</si>
  <si>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</si>
  <si>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</si>
  <si>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</si>
  <si>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</si>
  <si>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</si>
  <si>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</si>
  <si>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</si>
  <si>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</si>
  <si>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</si>
  <si>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</si>
  <si>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</si>
  <si>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</si>
  <si>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</si>
  <si>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</si>
  <si>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</si>
  <si>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</si>
  <si>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</si>
  <si>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</si>
  <si>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</si>
  <si>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</si>
  <si>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</si>
  <si>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</si>
  <si>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</si>
  <si>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</si>
  <si>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</si>
  <si>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</si>
  <si>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</si>
  <si>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</si>
  <si>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</si>
  <si>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</si>
  <si>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</si>
  <si>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</si>
  <si>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</si>
  <si>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</si>
  <si>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</si>
  <si>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</si>
  <si>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</si>
  <si>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</si>
  <si>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</si>
  <si>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</si>
  <si>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</si>
  <si>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</si>
  <si>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</si>
  <si>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</si>
  <si>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</si>
  <si>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</si>
  <si>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</si>
  <si>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</si>
  <si>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</si>
  <si>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</si>
  <si>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</si>
  <si>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</si>
  <si>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</si>
  <si>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</si>
  <si>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</si>
  <si>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</si>
  <si>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</si>
  <si>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</si>
  <si>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</si>
  <si>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</si>
  <si>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</si>
  <si>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</si>
  <si>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</si>
  <si>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</si>
  <si>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</si>
  <si>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</si>
  <si>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</si>
  <si>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</si>
  <si>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</si>
  <si>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</si>
  <si>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</si>
  <si>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</si>
  <si>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</si>
  <si>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</si>
  <si>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</si>
  <si>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</si>
  <si>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</si>
  <si>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</si>
  <si>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</si>
  <si>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</si>
  <si>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</si>
  <si>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</si>
  <si>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</si>
  <si>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</si>
  <si>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</si>
  <si>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</si>
  <si>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</si>
  <si>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</si>
  <si>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</si>
  <si>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</si>
  <si>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</si>
  <si>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</si>
  <si>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</si>
  <si>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</si>
  <si>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</si>
  <si>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</si>
  <si>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</si>
  <si>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</si>
  <si>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</si>
  <si>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</si>
  <si>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</si>
  <si>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</si>
  <si>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</si>
  <si>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</si>
  <si>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</si>
  <si>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</si>
  <si>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</si>
  <si>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</si>
  <si>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</si>
  <si>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</si>
  <si>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</si>
  <si>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</si>
  <si>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</si>
  <si>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</si>
  <si>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</si>
  <si>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</si>
  <si>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</si>
  <si>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</si>
  <si>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</si>
  <si>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</si>
  <si>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</si>
  <si>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</si>
  <si>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</si>
  <si>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</si>
  <si>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</si>
  <si>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</si>
  <si>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</si>
  <si>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</si>
  <si>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</si>
  <si>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</si>
  <si>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</si>
  <si>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</si>
  <si>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</si>
  <si>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</si>
  <si>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</si>
  <si>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</si>
  <si>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</si>
  <si>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</si>
  <si>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</si>
  <si>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</si>
  <si>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</si>
  <si>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</si>
  <si>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</si>
  <si>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</si>
  <si>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</si>
  <si>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</si>
  <si>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</si>
  <si>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</si>
  <si>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</si>
  <si>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</si>
  <si>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</si>
  <si>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</si>
  <si>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</si>
  <si>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</si>
  <si>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</si>
  <si>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</si>
  <si>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</si>
  <si>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</si>
  <si>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</si>
  <si>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</si>
  <si>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</si>
  <si>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</si>
  <si>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</si>
  <si>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</si>
  <si>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</si>
  <si>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</si>
  <si>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</si>
  <si>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</si>
  <si>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</si>
  <si>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</si>
  <si>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</si>
  <si>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</si>
  <si>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</si>
  <si>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</si>
  <si>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</si>
  <si>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</si>
  <si>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</si>
  <si>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</si>
  <si>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</si>
  <si>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</si>
  <si>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</si>
  <si>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</si>
  <si>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</si>
  <si>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</si>
  <si>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</si>
  <si>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</si>
  <si>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</si>
  <si>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</si>
  <si>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</si>
  <si>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</si>
  <si>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</si>
  <si>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</si>
  <si>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</si>
  <si>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</si>
  <si>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</si>
  <si>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</si>
  <si>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</si>
  <si>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</si>
  <si>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</si>
  <si>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</si>
  <si>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</si>
  <si>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</si>
  <si>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</si>
  <si>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</si>
  <si>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</si>
  <si>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</si>
  <si>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</si>
  <si>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</si>
  <si>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</si>
  <si>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</si>
  <si>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</si>
  <si>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</si>
  <si>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</si>
  <si>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</si>
  <si>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</si>
  <si>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</si>
  <si>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</si>
  <si>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</si>
  <si>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</si>
  <si>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</si>
  <si>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</si>
  <si>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</si>
  <si>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</si>
  <si>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</si>
  <si>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</si>
  <si>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</si>
  <si>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</si>
  <si>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</si>
  <si>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</si>
  <si>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</si>
  <si>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</si>
  <si>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</si>
  <si>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</si>
  <si>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</si>
  <si>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</si>
  <si>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</si>
  <si>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</si>
  <si>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</si>
  <si>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</si>
  <si>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</si>
  <si>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</si>
  <si>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</si>
  <si>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</si>
  <si>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</si>
  <si>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</si>
  <si>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</si>
  <si>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</si>
  <si>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</si>
  <si>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</si>
  <si>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</si>
  <si>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</si>
  <si>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</si>
  <si>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</si>
  <si>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</si>
  <si>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</si>
  <si>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</si>
  <si>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</si>
  <si>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</si>
  <si>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</si>
  <si>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</si>
  <si>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</si>
  <si>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</si>
  <si>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</si>
  <si>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</si>
  <si>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</si>
  <si>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</si>
  <si>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</si>
  <si>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</si>
  <si>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</si>
  <si>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</si>
  <si>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</si>
  <si>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</si>
  <si>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</si>
  <si>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</si>
  <si>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</si>
  <si>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</si>
  <si>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</si>
  <si>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</si>
  <si>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</si>
  <si>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</si>
  <si>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</si>
  <si>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</si>
  <si>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</si>
  <si>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</si>
  <si>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</si>
  <si>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</si>
  <si>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</si>
  <si>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</si>
  <si>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</si>
  <si>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</si>
  <si>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</si>
  <si>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</si>
  <si>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</si>
  <si>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</si>
  <si>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</si>
  <si>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</si>
  <si>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</si>
  <si>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</si>
  <si>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</si>
  <si>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</si>
  <si>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</si>
  <si>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</si>
  <si>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</si>
  <si>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</si>
  <si>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</si>
  <si>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</si>
  <si>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</si>
  <si>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</si>
  <si>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</si>
  <si>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</si>
  <si>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</si>
  <si>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</si>
  <si>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</si>
  <si>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</si>
  <si>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</si>
  <si>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</si>
  <si>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</si>
  <si>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</si>
  <si>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</si>
  <si>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</si>
  <si>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</si>
  <si>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</si>
  <si>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</si>
  <si>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</si>
  <si>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</si>
  <si>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</si>
  <si>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</si>
  <si>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</si>
  <si>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</si>
  <si>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</si>
  <si>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</si>
  <si>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</si>
  <si>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</si>
  <si>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</si>
  <si>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</si>
  <si>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</si>
  <si>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</si>
  <si>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</si>
  <si>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</si>
  <si>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</si>
  <si>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</si>
  <si>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</si>
  <si>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</si>
  <si>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</si>
  <si>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</si>
  <si>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</si>
  <si>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</si>
  <si>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</si>
  <si>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</si>
  <si>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</si>
  <si>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</si>
  <si>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</si>
  <si>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</si>
  <si>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</si>
  <si>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</si>
  <si>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</si>
  <si>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</si>
  <si>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</si>
  <si>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</si>
  <si>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</si>
  <si>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</si>
  <si>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</si>
  <si>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</si>
  <si>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</si>
  <si>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</si>
  <si>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</si>
  <si>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</si>
  <si>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</si>
  <si>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</si>
  <si>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</si>
  <si>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</si>
  <si>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</si>
  <si>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</si>
  <si>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</si>
  <si>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</si>
  <si>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</si>
  <si>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</si>
  <si>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</si>
  <si>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</si>
  <si>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</si>
  <si>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</si>
  <si>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</si>
  <si>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</si>
  <si>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</si>
  <si>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</si>
  <si>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</si>
  <si>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</si>
  <si>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</si>
  <si>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</si>
  <si>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</si>
  <si>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</si>
  <si>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</si>
  <si>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</si>
  <si>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</si>
  <si>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</si>
  <si>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</si>
  <si>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</si>
  <si>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</si>
  <si>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</si>
  <si>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</si>
  <si>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</si>
  <si>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</si>
  <si>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</si>
  <si>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</si>
  <si>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</si>
  <si>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</si>
  <si>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</si>
  <si>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</si>
  <si>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</si>
  <si>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</si>
  <si>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</si>
  <si>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</si>
  <si>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</si>
  <si>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</si>
  <si>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</si>
  <si>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</si>
  <si>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</si>
  <si>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</si>
  <si>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</si>
  <si>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</si>
  <si>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</si>
  <si>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</si>
  <si>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</si>
  <si>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</si>
  <si>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</si>
  <si>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</si>
  <si>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</si>
  <si>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</si>
  <si>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</si>
  <si>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</si>
  <si>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</si>
  <si>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</si>
  <si>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</si>
  <si>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</si>
  <si>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</si>
  <si>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</si>
  <si>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</si>
  <si>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</si>
  <si>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</si>
  <si>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</si>
  <si>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</si>
  <si>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</si>
  <si>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</si>
  <si>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</si>
  <si>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</si>
  <si>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</si>
  <si>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</si>
  <si>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</si>
  <si>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</si>
  <si>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</si>
  <si>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</si>
  <si>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</si>
  <si>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</si>
  <si>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</si>
  <si>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</si>
  <si>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</si>
  <si>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</si>
  <si>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</si>
  <si>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</si>
  <si>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</si>
  <si>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</si>
  <si>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</si>
  <si>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</si>
  <si>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</si>
  <si>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</si>
  <si>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</si>
  <si>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</si>
  <si>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</si>
  <si>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</si>
  <si>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</si>
  <si>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</si>
  <si>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</si>
  <si>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</si>
  <si>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</si>
  <si>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</si>
  <si>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</si>
  <si>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</si>
  <si>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</si>
  <si>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</si>
  <si>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</si>
  <si>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</si>
  <si>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</si>
  <si>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</si>
  <si>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</si>
  <si>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</si>
  <si>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</si>
  <si>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</si>
  <si>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</si>
  <si>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</si>
  <si>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</si>
  <si>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</si>
  <si>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</si>
  <si>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</si>
  <si>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</si>
  <si>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</si>
  <si>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</si>
  <si>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</si>
  <si>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</si>
  <si>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</si>
  <si>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</si>
  <si>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</si>
  <si>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</si>
  <si>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</si>
  <si>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</si>
  <si>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</si>
  <si>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</si>
  <si>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</si>
  <si>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</si>
  <si>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</si>
  <si>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</si>
  <si>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</si>
  <si>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</si>
  <si>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</si>
  <si>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</si>
  <si>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</si>
  <si>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</si>
  <si>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</si>
  <si>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</si>
  <si>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</si>
  <si>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</si>
  <si>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</si>
  <si>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</si>
  <si>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</si>
  <si>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</si>
  <si>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</si>
  <si>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</si>
  <si>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</si>
  <si>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</si>
  <si>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</si>
  <si>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</si>
  <si>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</si>
  <si>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</si>
  <si>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</si>
  <si>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</si>
  <si>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</si>
  <si>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</si>
  <si>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</si>
  <si>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</si>
  <si>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</si>
  <si>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</si>
  <si>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</si>
  <si>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</si>
  <si>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</si>
  <si>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</si>
  <si>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</si>
  <si>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</si>
  <si>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</si>
  <si>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</si>
  <si>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</si>
  <si>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</si>
  <si>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</si>
  <si>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</si>
  <si>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</si>
  <si>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</si>
  <si>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</si>
  <si>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</si>
  <si>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</si>
  <si>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</si>
  <si>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</si>
  <si>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</si>
  <si>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</si>
  <si>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</si>
  <si>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</si>
  <si>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</si>
  <si>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</si>
  <si>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</si>
  <si>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</si>
  <si>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</si>
  <si>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</si>
  <si>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</si>
  <si>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</si>
  <si>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</si>
  <si>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</si>
  <si>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</si>
  <si>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</si>
  <si>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</si>
  <si>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</si>
  <si>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</si>
  <si>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</si>
  <si>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</si>
  <si>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</si>
  <si>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</si>
  <si>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</si>
  <si>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</si>
  <si>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</si>
  <si>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</si>
  <si>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</si>
  <si>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</si>
  <si>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</si>
  <si>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</si>
  <si>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</si>
  <si>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</si>
  <si>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</si>
  <si>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</si>
  <si>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</si>
  <si>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</si>
  <si>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</si>
  <si>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</si>
  <si>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</si>
  <si>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</si>
  <si>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</si>
  <si>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</si>
  <si>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</si>
  <si>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</si>
  <si>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</si>
  <si>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</si>
  <si>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</si>
  <si>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</si>
  <si>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</si>
  <si>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</si>
  <si>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</si>
  <si>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</si>
  <si>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</si>
  <si>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</si>
  <si>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</si>
  <si>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</si>
  <si>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</si>
  <si>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</si>
  <si>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</si>
  <si>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</si>
  <si>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</si>
  <si>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</si>
  <si>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</si>
  <si>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</si>
  <si>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</si>
  <si>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</si>
  <si>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</si>
  <si>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</si>
  <si>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</si>
  <si>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</si>
  <si>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</si>
  <si>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</si>
  <si>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</si>
  <si>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</si>
  <si>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</si>
  <si>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</si>
  <si>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</si>
  <si>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</si>
  <si>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</si>
  <si>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</si>
  <si>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</si>
  <si>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</si>
  <si>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</si>
  <si>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</si>
  <si>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</si>
  <si>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</si>
  <si>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</si>
  <si>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</si>
  <si>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</si>
  <si>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</si>
  <si>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</si>
  <si>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</si>
  <si>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</si>
  <si>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</si>
  <si>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</si>
  <si>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</si>
  <si>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</si>
  <si>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</si>
  <si>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</si>
  <si>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</si>
  <si>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</si>
  <si>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</si>
  <si>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</si>
  <si>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</si>
  <si>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</si>
  <si>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</si>
  <si>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</si>
  <si>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</si>
  <si>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</si>
  <si>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</si>
  <si>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</si>
  <si>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</si>
  <si>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</si>
  <si>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</si>
  <si>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</si>
  <si>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</si>
  <si>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</si>
  <si>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</si>
  <si>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</si>
  <si>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</si>
  <si>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</si>
  <si>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</si>
  <si>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</si>
  <si>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</si>
  <si>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</si>
  <si>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</si>
  <si>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</si>
  <si>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</si>
  <si>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</si>
  <si>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</si>
  <si>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</si>
  <si>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</si>
  <si>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</si>
  <si>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</si>
  <si>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</si>
  <si>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</si>
  <si>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</si>
  <si>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</si>
  <si>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</si>
  <si>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</si>
  <si>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</si>
  <si>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</si>
  <si>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</si>
  <si>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</si>
  <si>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</si>
  <si>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</si>
  <si>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</si>
  <si>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</si>
  <si>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</si>
  <si>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</si>
  <si>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</si>
  <si>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</si>
  <si>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</si>
  <si>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</si>
  <si>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</si>
  <si>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</si>
  <si>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</si>
  <si>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</si>
  <si>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</si>
  <si>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</si>
  <si>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</si>
  <si>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</si>
  <si>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</si>
  <si>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</si>
  <si>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</si>
  <si>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</si>
  <si>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</si>
  <si>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</si>
  <si>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</si>
  <si>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</si>
  <si>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</si>
  <si>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</si>
  <si>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</si>
  <si>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</si>
  <si>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</si>
  <si>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</si>
  <si>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</si>
  <si>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</si>
  <si>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</si>
  <si>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</si>
  <si>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</si>
  <si>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</si>
  <si>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</si>
  <si>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</si>
  <si>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</si>
  <si>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</si>
  <si>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</si>
  <si>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</si>
  <si>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</si>
  <si>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</si>
  <si>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</si>
  <si>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</si>
  <si>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</si>
  <si>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</si>
  <si>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</si>
  <si>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</si>
  <si>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</si>
  <si>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</si>
  <si>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</si>
  <si>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</si>
  <si>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</si>
  <si>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</si>
  <si>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</si>
  <si>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</si>
  <si>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</si>
  <si>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</si>
  <si>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</si>
  <si>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</si>
  <si>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</si>
  <si>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</si>
  <si>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</si>
  <si>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</si>
  <si>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</si>
  <si>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</si>
  <si>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</si>
  <si>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</si>
  <si>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</si>
  <si>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</si>
  <si>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</si>
  <si>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</si>
  <si>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</si>
  <si>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</si>
  <si>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</si>
  <si>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</si>
  <si>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</si>
  <si>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</si>
  <si>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</si>
  <si>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</si>
  <si>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</si>
  <si>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</si>
  <si>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</si>
  <si>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</si>
  <si>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</si>
  <si>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</si>
  <si>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</si>
  <si>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</si>
  <si>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</si>
  <si>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</si>
  <si>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</si>
  <si>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</si>
  <si>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</si>
  <si>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</si>
  <si>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</si>
  <si>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</si>
  <si>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</si>
  <si>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</si>
  <si>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</si>
  <si>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</si>
  <si>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</si>
  <si>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</si>
  <si>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</si>
  <si>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</si>
  <si>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</si>
  <si>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</si>
  <si>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</si>
  <si>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</si>
  <si>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</si>
  <si>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</si>
  <si>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</si>
  <si>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</si>
  <si>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</si>
  <si>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</si>
  <si>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</si>
  <si>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</si>
  <si>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</si>
  <si>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</si>
  <si>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</si>
  <si>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</si>
  <si>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</si>
  <si>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</si>
  <si>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</si>
  <si>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</si>
  <si>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</si>
  <si>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</si>
  <si>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</si>
  <si>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</si>
  <si>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</si>
  <si>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</si>
  <si>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</si>
  <si>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</si>
  <si>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</si>
  <si>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</si>
  <si>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</si>
  <si>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</si>
  <si>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</si>
  <si>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</si>
  <si>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</si>
  <si>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</si>
  <si>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</si>
  <si>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</si>
  <si>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</si>
  <si>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</si>
  <si>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</si>
  <si>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</si>
  <si>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</si>
  <si>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</si>
  <si>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</si>
  <si>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</si>
  <si>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</si>
  <si>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</si>
  <si>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</si>
  <si>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</si>
  <si>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</si>
  <si>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</si>
  <si>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</si>
  <si>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</si>
  <si>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</si>
  <si>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</si>
  <si>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</si>
  <si>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</si>
  <si>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</si>
  <si>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</si>
  <si>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</si>
  <si>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</si>
  <si>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</si>
  <si>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</si>
  <si>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</si>
  <si>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</si>
  <si>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</si>
  <si>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</si>
  <si>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</si>
  <si>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</si>
  <si>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</si>
  <si>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</si>
  <si>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</si>
  <si>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</si>
  <si>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</si>
  <si>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</si>
  <si>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</si>
  <si>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</si>
  <si>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</si>
  <si>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</si>
  <si>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</si>
  <si>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</si>
  <si>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</si>
  <si>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</si>
  <si>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</si>
  <si>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</si>
  <si>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</si>
  <si>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</si>
  <si>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</si>
  <si>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</si>
  <si>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</si>
  <si>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</si>
  <si>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</si>
  <si>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</si>
  <si>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</si>
  <si>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</si>
  <si>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</si>
  <si>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</si>
  <si>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</si>
  <si>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</si>
  <si>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</si>
  <si>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</si>
  <si>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</si>
  <si>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</si>
  <si>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</si>
  <si>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</si>
  <si>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</si>
  <si>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</si>
  <si>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</si>
  <si>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</si>
  <si>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</si>
  <si>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</si>
  <si>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</si>
  <si>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</si>
  <si>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</si>
  <si>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</si>
  <si>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</si>
  <si>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</si>
  <si>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</si>
  <si>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</si>
  <si>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</si>
  <si>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</si>
  <si>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</si>
  <si>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</si>
  <si>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</si>
  <si>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</si>
  <si>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</si>
  <si>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</si>
  <si>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</si>
  <si>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</si>
  <si>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</si>
  <si>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</si>
  <si>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</si>
  <si>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</si>
  <si>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</si>
  <si>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</si>
  <si>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</si>
  <si>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</si>
  <si>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</si>
  <si>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</si>
  <si>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</si>
  <si>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</si>
  <si>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</si>
  <si>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</si>
  <si>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</si>
  <si>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</si>
  <si>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</si>
  <si>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</si>
  <si>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</si>
  <si>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</si>
  <si>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</si>
  <si>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</si>
  <si>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</si>
  <si>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</si>
  <si>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</si>
  <si>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</si>
  <si>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</si>
  <si>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</si>
  <si>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</si>
  <si>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</si>
  <si>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</si>
  <si>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</si>
  <si>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</si>
  <si>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</si>
  <si>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</si>
  <si>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</si>
  <si>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</si>
  <si>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</si>
  <si>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</si>
  <si>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</si>
  <si>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</si>
  <si>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</si>
  <si>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</si>
  <si>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</si>
  <si>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</si>
  <si>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</si>
  <si>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</si>
  <si>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</si>
  <si>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</si>
  <si>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</si>
  <si>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</si>
  <si>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</si>
  <si>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</si>
  <si>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</si>
  <si>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</si>
  <si>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</si>
  <si>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</si>
  <si>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</si>
  <si>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</si>
  <si>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</si>
  <si>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</si>
  <si>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</si>
  <si>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</si>
  <si>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</si>
  <si>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</si>
  <si>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</si>
  <si>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</si>
  <si>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</si>
  <si>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</si>
  <si>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</si>
  <si>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</si>
  <si>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</si>
  <si>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</si>
  <si>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</si>
  <si>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</si>
  <si>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</si>
  <si>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</si>
  <si>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</si>
  <si>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</si>
  <si>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</si>
  <si>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</si>
  <si>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</si>
  <si>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</si>
  <si>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</si>
  <si>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</si>
  <si>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</si>
  <si>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</si>
  <si>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</si>
  <si>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</si>
  <si>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</si>
  <si>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</si>
  <si>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</si>
  <si>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</si>
  <si>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</si>
  <si>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</si>
  <si>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</si>
  <si>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</si>
  <si>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</si>
  <si>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</si>
  <si>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</si>
  <si>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</si>
  <si>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</si>
  <si>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</si>
  <si>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</si>
  <si>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</si>
  <si>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</si>
  <si>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</si>
  <si>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</si>
  <si>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</si>
  <si>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</si>
  <si>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</si>
  <si>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</si>
  <si>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</si>
  <si>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</si>
  <si>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</si>
  <si>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</si>
  <si>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</si>
  <si>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</si>
  <si>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</si>
  <si>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</si>
  <si>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</si>
  <si>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</si>
  <si>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</si>
  <si>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</si>
  <si>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</si>
  <si>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</si>
  <si>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</si>
  <si>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</si>
  <si>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</si>
  <si>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</si>
  <si>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</si>
  <si>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</si>
  <si>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</si>
  <si>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</si>
  <si>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</si>
  <si>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</si>
  <si>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</si>
  <si>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</si>
  <si>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</si>
  <si>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</si>
  <si>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</si>
  <si>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</si>
  <si>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</si>
  <si>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</si>
  <si>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</si>
  <si>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</si>
  <si>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</si>
  <si>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</si>
  <si>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</si>
  <si>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</si>
  <si>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</si>
  <si>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</si>
  <si>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</si>
  <si>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</si>
  <si>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</si>
  <si>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</si>
  <si>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</si>
  <si>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</si>
  <si>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</si>
  <si>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</si>
  <si>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</si>
  <si>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</si>
  <si>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</si>
  <si>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</si>
  <si>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</si>
  <si>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</si>
  <si>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</si>
  <si>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</si>
  <si>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</si>
  <si>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</si>
  <si>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</si>
  <si>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</si>
  <si>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</si>
  <si>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</si>
  <si>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</si>
  <si>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</si>
  <si>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</si>
  <si>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</si>
  <si>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</si>
  <si>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</si>
  <si>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</si>
  <si>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</si>
  <si>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</si>
  <si>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</si>
  <si>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</si>
  <si>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</si>
  <si>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</si>
  <si>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</si>
  <si>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</si>
  <si>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</si>
  <si>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</si>
  <si>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</si>
  <si>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</si>
  <si>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</si>
  <si>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</si>
  <si>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</si>
  <si>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</si>
  <si>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</si>
  <si>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</si>
  <si>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</si>
  <si>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</si>
  <si>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</si>
  <si>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</si>
  <si>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</si>
  <si>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</si>
  <si>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</si>
  <si>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</si>
  <si>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</si>
  <si>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</si>
  <si>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</si>
  <si>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</si>
  <si>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</si>
  <si>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</si>
  <si>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</si>
  <si>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</si>
  <si>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</si>
  <si>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</si>
  <si>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</si>
  <si>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</si>
  <si>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</si>
  <si>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</si>
  <si>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</si>
  <si>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</si>
  <si>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</si>
  <si>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</si>
  <si>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</si>
  <si>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</si>
  <si>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</si>
  <si>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</si>
  <si>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</si>
  <si>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</si>
  <si>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</si>
  <si>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</si>
  <si>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</si>
  <si>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</si>
  <si>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</si>
  <si>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</si>
  <si>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</si>
  <si>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</si>
  <si>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</si>
  <si>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</si>
  <si>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</si>
  <si>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</si>
  <si>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</si>
  <si>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</si>
  <si>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</si>
  <si>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</si>
  <si>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</si>
  <si>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</si>
  <si>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</si>
  <si>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</si>
  <si>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</si>
  <si>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</si>
  <si>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</si>
  <si>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</si>
  <si>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</si>
  <si>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</si>
  <si>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</si>
  <si>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</si>
  <si>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</si>
  <si>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</si>
  <si>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</si>
  <si>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</si>
  <si>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</si>
  <si>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</si>
  <si>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</si>
  <si>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</si>
  <si>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</si>
  <si>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</si>
  <si>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</si>
  <si>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</si>
  <si>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</si>
  <si>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</si>
  <si>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</si>
  <si>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</si>
  <si>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</si>
  <si>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</si>
  <si>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</si>
  <si>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</si>
  <si>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</si>
  <si>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</si>
  <si>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</si>
  <si>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</si>
  <si>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</si>
  <si>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</si>
  <si>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</si>
  <si>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</si>
  <si>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</si>
  <si>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</si>
  <si>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</si>
  <si>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</si>
  <si>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</si>
  <si>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</si>
  <si>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</si>
  <si>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</si>
  <si>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</si>
  <si>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</si>
  <si>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</si>
  <si>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</si>
  <si>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</si>
  <si>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</si>
  <si>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</si>
  <si>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</si>
  <si>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</si>
  <si>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</si>
  <si>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</si>
  <si>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</si>
  <si>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</si>
  <si>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</si>
  <si>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</si>
  <si>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</si>
  <si>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</si>
  <si>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</si>
  <si>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</si>
  <si>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</si>
  <si>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</si>
  <si>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</si>
  <si>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</si>
  <si>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</si>
  <si>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</si>
  <si>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</si>
  <si>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</si>
  <si>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</si>
  <si>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</si>
  <si>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</si>
  <si>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</si>
  <si>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</si>
  <si>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</si>
  <si>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</si>
  <si>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</si>
  <si>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</si>
  <si>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</si>
  <si>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</si>
  <si>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</si>
  <si>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</si>
  <si>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</si>
  <si>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</si>
  <si>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</si>
  <si>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</si>
  <si>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</si>
  <si>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</si>
  <si>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</si>
  <si>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</si>
  <si>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</si>
  <si>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</si>
  <si>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</si>
  <si>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</si>
  <si>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</si>
  <si>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</si>
  <si>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</si>
  <si>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</si>
  <si>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</si>
  <si>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</si>
  <si>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</si>
  <si>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</si>
  <si>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</si>
  <si>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</si>
  <si>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</si>
  <si>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</si>
  <si>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</si>
  <si>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</si>
  <si>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</si>
  <si>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</si>
  <si>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</si>
  <si>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</si>
  <si>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</si>
  <si>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</si>
  <si>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</si>
  <si>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</si>
  <si>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</si>
  <si>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</si>
  <si>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</si>
  <si>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</si>
  <si>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</si>
  <si>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</si>
  <si>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</si>
  <si>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</si>
  <si>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</si>
  <si>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</si>
  <si>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</si>
  <si>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</si>
  <si>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</si>
  <si>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</si>
  <si>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</si>
  <si>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</si>
  <si>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</si>
  <si>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</si>
  <si>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</si>
  <si>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</si>
  <si>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</si>
  <si>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</si>
  <si>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</si>
  <si>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</si>
  <si>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</si>
  <si>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</si>
  <si>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</si>
  <si>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</si>
  <si>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</si>
  <si>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</si>
  <si>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</si>
  <si>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</si>
  <si>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</si>
  <si>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</si>
  <si>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</si>
  <si>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</si>
  <si>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</si>
  <si>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</si>
  <si>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</si>
  <si>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</si>
  <si>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</si>
  <si>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</si>
  <si>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</si>
  <si>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</si>
  <si>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</si>
  <si>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</si>
  <si>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</si>
  <si>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</si>
  <si>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</si>
  <si>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</si>
  <si>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</si>
  <si>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</si>
  <si>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</si>
  <si>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</si>
  <si>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</si>
  <si>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</si>
  <si>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</si>
  <si>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</si>
  <si>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</si>
  <si>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</si>
  <si>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</si>
  <si>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</si>
  <si>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</si>
  <si>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</si>
  <si>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</si>
  <si>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</si>
  <si>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</si>
  <si>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</si>
  <si>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</si>
  <si>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</si>
  <si>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</si>
  <si>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</si>
  <si>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</si>
  <si>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</si>
  <si>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</si>
  <si>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</si>
  <si>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</si>
  <si>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</si>
  <si>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</si>
  <si>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</si>
  <si>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</si>
  <si>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</si>
  <si>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</si>
  <si>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</si>
  <si>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</si>
  <si>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</si>
  <si>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</si>
  <si>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</si>
  <si>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</si>
  <si>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</si>
  <si>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</si>
  <si>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</si>
  <si>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</si>
  <si>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</si>
  <si>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</si>
  <si>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</si>
  <si>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</si>
  <si>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</si>
  <si>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</si>
  <si>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</si>
  <si>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</si>
  <si>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</si>
  <si>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</si>
  <si>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</si>
  <si>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</si>
  <si>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</si>
  <si>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</si>
  <si>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</si>
  <si>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</si>
  <si>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</si>
  <si>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</si>
  <si>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</si>
  <si>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</si>
  <si>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</si>
  <si>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</si>
  <si>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</si>
  <si>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</si>
  <si>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</si>
  <si>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</si>
  <si>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</si>
  <si>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</si>
  <si>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</si>
  <si>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</si>
  <si>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</si>
  <si>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</si>
  <si>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</si>
  <si>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</si>
  <si>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</si>
  <si>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</si>
  <si>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</si>
  <si>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</si>
  <si>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</si>
  <si>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</si>
  <si>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</si>
  <si>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</si>
  <si>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</si>
  <si>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</si>
  <si>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</si>
  <si>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</si>
  <si>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</si>
  <si>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</si>
  <si>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</si>
  <si>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</si>
  <si>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</si>
  <si>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</si>
  <si>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</si>
  <si>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</si>
  <si>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</si>
  <si>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</si>
  <si>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</si>
  <si>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</si>
  <si>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</si>
  <si>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</si>
  <si>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</si>
  <si>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</si>
  <si>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</si>
  <si>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</si>
  <si>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</si>
  <si>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</si>
  <si>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</si>
  <si>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</si>
  <si>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</si>
  <si>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</si>
  <si>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</si>
  <si>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</si>
  <si>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</si>
  <si>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</si>
  <si>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</si>
  <si>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</si>
  <si>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</si>
  <si>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</si>
  <si>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</si>
  <si>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</si>
  <si>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</si>
  <si>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</si>
  <si>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</si>
  <si>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</si>
  <si>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</si>
  <si>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</si>
  <si>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</si>
  <si>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</si>
  <si>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</si>
  <si>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</si>
  <si>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</si>
  <si>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</si>
  <si>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</si>
  <si>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</si>
  <si>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</si>
  <si>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</si>
  <si>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</si>
  <si>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</si>
  <si>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</si>
  <si>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</si>
  <si>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</si>
  <si>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</si>
  <si>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</si>
  <si>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</si>
  <si>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</si>
  <si>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</si>
  <si>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</si>
  <si>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</si>
  <si>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</si>
  <si>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</si>
  <si>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</si>
  <si>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</si>
  <si>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</si>
  <si>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</si>
  <si>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</si>
  <si>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</si>
  <si>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</si>
  <si>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</si>
  <si>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</si>
  <si>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</si>
  <si>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</si>
  <si>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</si>
  <si>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</si>
  <si>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</si>
  <si>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</si>
  <si>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</si>
  <si>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</si>
  <si>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</si>
  <si>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</si>
  <si>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</si>
  <si>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</si>
  <si>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</si>
  <si>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</si>
  <si>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</si>
  <si>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</si>
  <si>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</si>
  <si>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</si>
  <si>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</si>
  <si>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</si>
  <si>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</si>
  <si>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</si>
  <si>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</si>
  <si>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</si>
  <si>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</si>
  <si>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</si>
  <si>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</si>
  <si>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</si>
  <si>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</si>
  <si>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</si>
  <si>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</si>
  <si>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</si>
  <si>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</si>
  <si>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</si>
  <si>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</si>
  <si>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</si>
  <si>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</si>
  <si>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</si>
  <si>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</si>
  <si>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</si>
  <si>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</si>
  <si>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</si>
  <si>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</si>
  <si>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</si>
  <si>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</si>
  <si>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</si>
  <si>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</si>
  <si>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</si>
  <si>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</si>
  <si>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</si>
  <si>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</si>
  <si>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</si>
  <si>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</si>
  <si>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</si>
  <si>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</si>
  <si>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</si>
  <si>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</si>
  <si>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</si>
  <si>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</si>
  <si>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</si>
  <si>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</si>
  <si>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</si>
  <si>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</si>
  <si>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</si>
  <si>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</si>
  <si>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</si>
  <si>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</si>
  <si>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</si>
  <si>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</si>
  <si>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</si>
  <si>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</si>
  <si>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</si>
  <si>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</si>
  <si>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</si>
  <si>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</si>
  <si>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</si>
  <si>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</si>
  <si>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</si>
  <si>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</si>
  <si>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</si>
  <si>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</si>
  <si>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</si>
  <si>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</si>
  <si>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</si>
  <si>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</si>
  <si>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</si>
  <si>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</si>
  <si>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</si>
  <si>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</si>
  <si>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</si>
  <si>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</si>
  <si>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</si>
  <si>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</si>
  <si>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</si>
  <si>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</si>
  <si>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</si>
  <si>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</si>
  <si>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</si>
  <si>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</si>
  <si>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</si>
  <si>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</si>
  <si>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</si>
  <si>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</si>
  <si>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</si>
  <si>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</si>
  <si>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</si>
  <si>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</si>
  <si>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</si>
  <si>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</si>
  <si>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</si>
  <si>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</si>
  <si>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</si>
  <si>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</si>
  <si>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</si>
  <si>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</si>
  <si>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</si>
  <si>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</si>
  <si>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</si>
  <si>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</si>
  <si>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</si>
  <si>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</si>
  <si>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</si>
  <si>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</si>
  <si>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</si>
  <si>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</si>
  <si>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</si>
  <si>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</si>
  <si>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</si>
  <si>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</si>
  <si>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</si>
  <si>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</si>
  <si>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</si>
  <si>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</si>
  <si>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</si>
  <si>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</si>
  <si>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</si>
  <si>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</si>
  <si>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</si>
  <si>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</si>
  <si>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</si>
  <si>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</si>
  <si>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</si>
  <si>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</si>
  <si>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</si>
  <si>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</si>
  <si>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</si>
  <si>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</si>
  <si>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</si>
  <si>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</si>
  <si>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</si>
  <si>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</si>
  <si>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</si>
  <si>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</si>
  <si>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</si>
  <si>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</si>
  <si>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</si>
  <si>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</si>
  <si>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</si>
  <si>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</si>
  <si>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</si>
  <si>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</si>
  <si>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</si>
  <si>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</si>
  <si>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</si>
  <si>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</si>
  <si>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</si>
  <si>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</si>
  <si>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</si>
  <si>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</si>
  <si>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</si>
  <si>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</si>
  <si>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</si>
  <si>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</si>
  <si>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</si>
  <si>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</si>
  <si>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</si>
  <si>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</si>
  <si>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</si>
  <si>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</si>
  <si>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</si>
  <si>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</si>
  <si>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</si>
  <si>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</si>
  <si>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</si>
  <si>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</si>
  <si>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</si>
  <si>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</si>
  <si>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</si>
  <si>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</si>
  <si>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</si>
  <si>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</si>
  <si>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</si>
  <si>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</si>
  <si>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</si>
  <si>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</si>
  <si>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</si>
  <si>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</si>
  <si>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</si>
  <si>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</si>
  <si>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</si>
  <si>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</si>
  <si>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</si>
  <si>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</si>
  <si>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</si>
  <si>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</si>
  <si>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</si>
  <si>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</si>
  <si>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</si>
  <si>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</si>
  <si>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</si>
  <si>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</si>
  <si>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</si>
  <si>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</si>
  <si>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</si>
  <si>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</si>
  <si>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</si>
  <si>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</si>
  <si>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</si>
  <si>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</si>
  <si>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</si>
  <si>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</si>
  <si>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</si>
  <si>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</si>
  <si>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</si>
  <si>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</si>
  <si>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</si>
  <si>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</si>
  <si>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</si>
  <si>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</si>
  <si>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</si>
  <si>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</si>
  <si>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</si>
  <si>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</si>
  <si>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</si>
  <si>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</si>
  <si>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</si>
  <si>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</si>
  <si>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</si>
  <si>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</si>
  <si>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</si>
  <si>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</si>
  <si>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</si>
  <si>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</si>
  <si>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</si>
  <si>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</si>
  <si>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</si>
  <si>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</si>
  <si>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</si>
  <si>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</si>
  <si>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</si>
  <si>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</si>
  <si>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</si>
  <si>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</si>
  <si>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</si>
  <si>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</si>
  <si>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</si>
  <si>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</si>
  <si>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</si>
  <si>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</si>
  <si>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</si>
  <si>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</si>
  <si>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</si>
  <si>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</si>
  <si>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</si>
  <si>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</si>
  <si>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</si>
  <si>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</si>
  <si>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</si>
  <si>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</si>
  <si>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</si>
  <si>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</si>
  <si>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</si>
  <si>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</si>
  <si>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</si>
  <si>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</si>
  <si>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</si>
  <si>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</si>
  <si>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</si>
  <si>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</si>
  <si>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</si>
  <si>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</si>
  <si>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</si>
  <si>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</si>
  <si>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</si>
  <si>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</si>
  <si>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</si>
  <si>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</si>
  <si>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</si>
  <si>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</si>
  <si>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</si>
  <si>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</si>
  <si>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</si>
  <si>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</si>
  <si>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</si>
  <si>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</si>
  <si>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</si>
  <si>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</si>
  <si>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</si>
  <si>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</si>
  <si>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</si>
  <si>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</si>
  <si>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</si>
  <si>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</si>
  <si>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</si>
  <si>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</si>
  <si>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</si>
  <si>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</si>
  <si>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</si>
  <si>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</si>
  <si>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</si>
  <si>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</si>
  <si>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</si>
  <si>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</si>
  <si>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</si>
  <si>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</si>
  <si>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</si>
  <si>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</si>
  <si>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</si>
  <si>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</si>
  <si>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</si>
  <si>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</si>
  <si>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</si>
  <si>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</si>
  <si>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</si>
  <si>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</si>
  <si>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</si>
  <si>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</si>
  <si>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</si>
  <si>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</si>
  <si>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</si>
  <si>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</si>
  <si>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</si>
  <si>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</si>
  <si>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</si>
  <si>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</si>
  <si>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</si>
  <si>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</si>
  <si>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</si>
  <si>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</si>
  <si>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</si>
  <si>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</si>
  <si>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</si>
  <si>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</si>
  <si>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</si>
  <si>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</si>
  <si>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</si>
  <si>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</si>
  <si>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</si>
  <si>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</si>
  <si>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</si>
  <si>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</si>
  <si>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</si>
  <si>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</si>
  <si>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</si>
  <si>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</si>
  <si>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</si>
  <si>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</si>
  <si>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</si>
  <si>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</si>
  <si>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</si>
  <si>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</si>
  <si>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</si>
  <si>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</si>
  <si>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</si>
  <si>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</si>
  <si>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</si>
  <si>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</si>
  <si>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</si>
  <si>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</si>
  <si>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</si>
  <si>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</si>
  <si>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</si>
  <si>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</si>
  <si>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</si>
  <si>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</si>
  <si>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</si>
  <si>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</si>
  <si>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</si>
  <si>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</si>
  <si>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</si>
  <si>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</si>
  <si>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</si>
  <si>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</si>
  <si>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</si>
  <si>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</si>
  <si>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</si>
  <si>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</si>
  <si>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</si>
  <si>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</si>
  <si>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</si>
  <si>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</si>
  <si>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</si>
  <si>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</si>
  <si>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</si>
  <si>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</si>
  <si>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</si>
  <si>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</si>
  <si>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</si>
  <si>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</si>
  <si>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</si>
  <si>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</si>
  <si>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</si>
  <si>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</si>
  <si>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</si>
  <si>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</si>
  <si>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</si>
  <si>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</si>
  <si>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</si>
  <si>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</si>
  <si>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</si>
  <si>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</si>
  <si>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</si>
  <si>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</si>
  <si>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</si>
  <si>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</si>
  <si>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</si>
  <si>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</si>
  <si>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</si>
  <si>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</si>
  <si>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</si>
  <si>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</si>
  <si>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</si>
  <si>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</si>
  <si>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</si>
  <si>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</si>
  <si>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</si>
  <si>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</si>
  <si>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</si>
  <si>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</si>
  <si>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</si>
  <si>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</si>
  <si>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</si>
  <si>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</si>
  <si>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</si>
  <si>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</si>
  <si>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</si>
  <si>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</si>
  <si>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</si>
  <si>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</si>
  <si>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</si>
  <si>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</si>
  <si>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</si>
  <si>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</si>
  <si>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</si>
  <si>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</si>
  <si>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</si>
  <si>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</si>
  <si>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</si>
  <si>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</si>
  <si>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</si>
  <si>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</si>
  <si>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</si>
  <si>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</si>
  <si>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</si>
  <si>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</si>
  <si>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</si>
  <si>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</si>
  <si>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</si>
  <si>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</si>
  <si>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</si>
  <si>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</si>
  <si>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</si>
  <si>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</si>
  <si>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</si>
  <si>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</si>
  <si>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</si>
  <si>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</si>
  <si>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</si>
  <si>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</si>
  <si>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</si>
  <si>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</si>
  <si>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</si>
  <si>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</si>
  <si>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</si>
  <si>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</si>
  <si>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</si>
  <si>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</si>
  <si>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</si>
  <si>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</si>
  <si>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</si>
  <si>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</si>
  <si>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</si>
  <si>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</si>
  <si>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</si>
  <si>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</si>
  <si>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</si>
  <si>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</si>
  <si>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</si>
  <si>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</si>
  <si>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</si>
  <si>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</si>
  <si>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</si>
  <si>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</si>
  <si>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</si>
  <si>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</si>
  <si>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</si>
  <si>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</si>
  <si>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</si>
  <si>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</si>
  <si>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</si>
  <si>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</si>
  <si>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</si>
  <si>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</si>
  <si>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</si>
  <si>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</si>
  <si>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</si>
  <si>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</si>
  <si>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</si>
  <si>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</si>
  <si>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</si>
  <si>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</si>
  <si>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</si>
  <si>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</si>
  <si>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</si>
  <si>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</si>
  <si>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</si>
  <si>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</si>
  <si>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</si>
  <si>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</si>
  <si>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</si>
  <si>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</si>
  <si>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</si>
  <si>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</si>
  <si>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</si>
  <si>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</si>
  <si>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</si>
  <si>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</si>
  <si>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</si>
  <si>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</si>
  <si>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</si>
  <si>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</si>
  <si>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</si>
  <si>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</si>
  <si>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</si>
  <si>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</si>
  <si>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</si>
  <si>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</si>
  <si>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</si>
  <si>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</si>
  <si>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</si>
  <si>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</si>
  <si>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</si>
  <si>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</si>
  <si>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</si>
  <si>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</si>
  <si>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</si>
  <si>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</si>
  <si>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</si>
  <si>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</si>
  <si>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</si>
  <si>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</si>
  <si>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</si>
  <si>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</si>
  <si>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</si>
  <si>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</si>
  <si>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</si>
  <si>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</si>
  <si>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</si>
  <si>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</si>
  <si>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</si>
  <si>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</si>
  <si>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</si>
  <si>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</si>
  <si>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</si>
  <si>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</si>
  <si>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</si>
  <si>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</si>
  <si>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</si>
  <si>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</si>
  <si>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</si>
  <si>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</si>
  <si>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</si>
  <si>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</si>
  <si>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</si>
  <si>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</si>
  <si>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</si>
  <si>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</si>
  <si>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</si>
  <si>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</si>
  <si>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</si>
  <si>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</si>
  <si>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</si>
  <si>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</si>
  <si>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</si>
  <si>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</si>
  <si>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</si>
  <si>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</si>
  <si>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</si>
  <si>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</si>
  <si>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</si>
  <si>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</si>
  <si>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</si>
  <si>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</si>
  <si>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</si>
  <si>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</si>
  <si>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</si>
  <si>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</si>
  <si>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</si>
  <si>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</si>
  <si>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</si>
  <si>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</si>
  <si>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</si>
  <si>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</si>
  <si>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</si>
  <si>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</si>
  <si>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</si>
  <si>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</si>
  <si>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</si>
  <si>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</si>
  <si>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</si>
  <si>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</si>
  <si>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</si>
  <si>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</si>
  <si>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</si>
  <si>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</si>
  <si>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</si>
  <si>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</si>
  <si>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</si>
  <si>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</si>
  <si>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</si>
  <si>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</si>
  <si>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</si>
  <si>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</si>
  <si>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</si>
  <si>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</si>
  <si>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</si>
  <si>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</si>
  <si>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</si>
  <si>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</si>
  <si>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</si>
  <si>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</si>
  <si>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</si>
  <si>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</si>
  <si>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</si>
  <si>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</si>
  <si>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</si>
  <si>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</si>
  <si>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</si>
  <si>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</si>
  <si>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</si>
  <si>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</si>
  <si>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</si>
  <si>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</si>
  <si>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</si>
  <si>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</si>
  <si>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</si>
  <si>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</si>
  <si>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</si>
  <si>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</si>
  <si>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</si>
  <si>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</si>
  <si>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</si>
  <si>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</si>
  <si>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</si>
  <si>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</si>
  <si>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</si>
  <si>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</si>
  <si>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</si>
  <si>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</si>
  <si>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</si>
  <si>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</si>
  <si>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</si>
  <si>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</si>
  <si>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</si>
  <si>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</si>
  <si>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</si>
  <si>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</si>
  <si>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</si>
  <si>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</si>
  <si>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</si>
  <si>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</si>
  <si>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</si>
  <si>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</si>
  <si>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</si>
  <si>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</si>
  <si>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</si>
  <si>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</si>
  <si>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</si>
  <si>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</si>
  <si>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</si>
  <si>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</si>
  <si>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</si>
  <si>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</si>
  <si>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</si>
  <si>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</si>
  <si>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</si>
  <si>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</si>
  <si>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</si>
  <si>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</si>
  <si>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</si>
  <si>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</si>
  <si>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</si>
  <si>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</si>
  <si>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</si>
  <si>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</si>
  <si>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</si>
  <si>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</si>
  <si>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</si>
  <si>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</si>
  <si>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</si>
  <si>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</si>
  <si>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</si>
  <si>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</si>
  <si>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</si>
  <si>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</si>
  <si>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</si>
  <si>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</si>
  <si>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</si>
  <si>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</si>
  <si>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</si>
  <si>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</si>
  <si>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</si>
  <si>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</si>
  <si>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</si>
  <si>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</si>
  <si>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</si>
  <si>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</si>
  <si>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</si>
  <si>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</si>
  <si>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</si>
  <si>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</si>
  <si>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</si>
  <si>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</si>
  <si>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</si>
  <si>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</si>
  <si>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</si>
  <si>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</si>
  <si>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</si>
  <si>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</si>
  <si>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</si>
  <si>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</si>
  <si>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</si>
  <si>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</si>
  <si>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</si>
  <si>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</si>
  <si>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</si>
  <si>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</si>
  <si>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</si>
  <si>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</si>
  <si>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</si>
  <si>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</si>
  <si>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</si>
  <si>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</si>
  <si>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</si>
  <si>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</si>
  <si>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</si>
  <si>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</si>
  <si>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</si>
  <si>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</si>
  <si>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</si>
  <si>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</si>
  <si>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</si>
  <si>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</si>
  <si>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</si>
  <si>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</si>
  <si>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</si>
  <si>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</si>
  <si>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</si>
  <si>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</si>
  <si>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</si>
  <si>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</si>
  <si>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</si>
  <si>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</si>
  <si>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</si>
  <si>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</si>
  <si>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</si>
  <si>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</si>
  <si>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</si>
  <si>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</si>
  <si>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</si>
  <si>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</si>
  <si>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</si>
  <si>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</si>
  <si>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</si>
  <si>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</si>
  <si>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</si>
  <si>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</si>
  <si>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</si>
  <si>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</si>
  <si>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</si>
  <si>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</si>
  <si>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</si>
  <si>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</si>
  <si>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</si>
  <si>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</si>
  <si>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</si>
  <si>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</si>
  <si>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</si>
  <si>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</si>
  <si>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</si>
  <si>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</si>
  <si>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</si>
  <si>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</si>
  <si>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</si>
  <si>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</si>
  <si>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</si>
  <si>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</si>
  <si>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</si>
  <si>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</si>
  <si>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</si>
  <si>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</si>
  <si>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</si>
  <si>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</si>
  <si>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</si>
  <si>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</si>
  <si>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</si>
  <si>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</si>
  <si>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</si>
  <si>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</si>
  <si>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</si>
  <si>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</si>
  <si>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</si>
  <si>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</si>
  <si>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</si>
  <si>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</si>
  <si>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</si>
  <si>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</si>
  <si>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</si>
  <si>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</si>
  <si>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</si>
  <si>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</si>
  <si>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</si>
  <si>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</si>
  <si>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</si>
  <si>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</si>
  <si>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</si>
  <si>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</si>
  <si>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</si>
  <si>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</si>
  <si>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</si>
  <si>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</si>
  <si>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</si>
  <si>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</si>
  <si>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</si>
  <si>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</si>
  <si>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</si>
  <si>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</si>
  <si>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</si>
  <si>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</si>
  <si>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</si>
  <si>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</si>
  <si>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</si>
  <si>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</si>
  <si>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</si>
  <si>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</si>
  <si>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</si>
  <si>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</si>
  <si>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</si>
  <si>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</si>
  <si>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</si>
  <si>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</si>
  <si>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</si>
  <si>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</si>
  <si>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</si>
  <si>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</si>
  <si>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</si>
  <si>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</si>
  <si>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</si>
  <si>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</si>
  <si>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</si>
  <si>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</si>
  <si>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</si>
  <si>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</si>
  <si>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</si>
  <si>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</si>
  <si>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</si>
  <si>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</si>
  <si>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</si>
  <si>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</si>
  <si>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</si>
  <si>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</si>
  <si>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</si>
  <si>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</si>
  <si>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</si>
  <si>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</si>
  <si>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</si>
  <si>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</si>
  <si>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</si>
  <si>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</si>
  <si>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</si>
  <si>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</si>
  <si>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</si>
  <si>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</si>
  <si>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</si>
  <si>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</si>
  <si>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</si>
  <si>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</si>
  <si>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</si>
  <si>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</si>
  <si>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</si>
  <si>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</si>
  <si>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</si>
  <si>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</si>
  <si>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</si>
  <si>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</si>
  <si>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</si>
  <si>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</si>
  <si>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</si>
  <si>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</si>
  <si>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</si>
  <si>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</si>
  <si>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</si>
  <si>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</si>
  <si>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</si>
  <si>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</si>
  <si>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</si>
  <si>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</si>
  <si>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</si>
  <si>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</si>
  <si>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</si>
  <si>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</si>
  <si>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</si>
  <si>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</si>
  <si>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</si>
  <si>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</si>
  <si>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</si>
  <si>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</si>
  <si>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</si>
  <si>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</si>
  <si>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</si>
  <si>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</si>
  <si>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</si>
  <si>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</si>
  <si>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</si>
  <si>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</si>
  <si>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</si>
  <si>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</si>
  <si>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</si>
  <si>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</si>
  <si>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</si>
  <si>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</si>
  <si>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</si>
  <si>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</si>
  <si>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</si>
  <si>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</si>
  <si>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</si>
  <si>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</si>
  <si>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</si>
  <si>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</si>
  <si>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</si>
  <si>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</si>
  <si>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</si>
  <si>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</si>
  <si>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</si>
  <si>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</si>
  <si>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</si>
  <si>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</si>
  <si>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</si>
  <si>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</si>
  <si>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</si>
  <si>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</si>
  <si>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</si>
  <si>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</si>
  <si>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</si>
  <si>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</si>
  <si>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</si>
  <si>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</si>
  <si>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</si>
  <si>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</si>
  <si>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</si>
  <si>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</si>
  <si>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</si>
  <si>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</si>
  <si>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</si>
  <si>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</si>
  <si>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</si>
  <si>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</si>
  <si>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</si>
  <si>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</si>
  <si>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</si>
  <si>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</si>
  <si>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</si>
  <si>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</si>
  <si>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</si>
  <si>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</si>
  <si>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</si>
  <si>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</si>
  <si>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</si>
  <si>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</si>
  <si>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</si>
  <si>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</si>
  <si>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</si>
  <si>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</si>
  <si>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</si>
  <si>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</si>
  <si>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</si>
  <si>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</si>
  <si>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</si>
  <si>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</si>
  <si>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</si>
  <si>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</si>
  <si>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</si>
  <si>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</si>
  <si>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</si>
  <si>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</si>
  <si>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</si>
  <si>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</si>
  <si>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</si>
  <si>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</si>
  <si>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</si>
  <si>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</si>
  <si>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</si>
  <si>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</si>
  <si>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</si>
  <si>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</si>
  <si>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</si>
  <si>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</si>
  <si>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</si>
  <si>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</si>
  <si>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</si>
  <si>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</si>
  <si>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</si>
  <si>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</si>
  <si>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</si>
  <si>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</si>
  <si>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</si>
  <si>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</si>
  <si>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</si>
  <si>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</si>
  <si>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</si>
  <si>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</si>
  <si>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</si>
  <si>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</si>
  <si>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</si>
  <si>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</si>
  <si>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</si>
  <si>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</si>
  <si>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</si>
  <si>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</si>
  <si>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</si>
  <si>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</si>
  <si>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</si>
  <si>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</si>
  <si>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</si>
  <si>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</si>
  <si>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</si>
  <si>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</si>
  <si>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</si>
  <si>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</si>
  <si>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</si>
  <si>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</si>
  <si>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</si>
  <si>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</si>
  <si>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</si>
  <si>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</si>
  <si>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</si>
  <si>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</si>
  <si>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</si>
  <si>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</si>
  <si>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</si>
  <si>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</si>
  <si>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</si>
  <si>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</si>
  <si>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</si>
  <si>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</si>
  <si>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</si>
  <si>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</si>
  <si>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</si>
  <si>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</si>
  <si>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</si>
  <si>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</si>
  <si>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</si>
  <si>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</si>
  <si>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</si>
  <si>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</si>
  <si>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</si>
  <si>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</si>
  <si>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</si>
  <si>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</si>
  <si>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</si>
  <si>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</si>
  <si>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</si>
  <si>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</si>
  <si>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</si>
  <si>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</si>
  <si>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</si>
  <si>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</si>
  <si>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</si>
  <si>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</si>
  <si>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</si>
  <si>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</si>
  <si>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</si>
  <si>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</si>
  <si>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</si>
  <si>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</si>
  <si>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</si>
  <si>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</si>
  <si>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</si>
  <si>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</si>
  <si>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</si>
  <si>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</si>
  <si>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</si>
  <si>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</si>
  <si>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</si>
  <si>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</si>
  <si>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</si>
  <si>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</si>
  <si>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</si>
  <si>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</si>
  <si>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</si>
  <si>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</si>
  <si>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</si>
  <si>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</si>
  <si>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</si>
  <si>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</si>
  <si>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</si>
  <si>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</si>
  <si>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</si>
  <si>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</si>
  <si>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</si>
  <si>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</si>
  <si>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</si>
  <si>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</si>
  <si>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</si>
  <si>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</si>
  <si>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</si>
  <si>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</si>
  <si>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</si>
  <si>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</si>
  <si>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</si>
  <si>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</si>
  <si>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</si>
  <si>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</si>
  <si>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</si>
  <si>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</si>
  <si>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</si>
  <si>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</si>
  <si>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</si>
  <si>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</si>
  <si>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</si>
  <si>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</si>
  <si>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</si>
  <si>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</si>
  <si>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</si>
  <si>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</si>
  <si>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</si>
  <si>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</si>
  <si>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</si>
  <si>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</si>
  <si>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</si>
  <si>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</si>
  <si>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</si>
  <si>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</si>
  <si>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</si>
  <si>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</si>
  <si>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</si>
  <si>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</si>
  <si>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</si>
  <si>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</si>
  <si>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</si>
  <si>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</si>
  <si>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</si>
  <si>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</si>
  <si>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</si>
  <si>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</si>
  <si>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</si>
  <si>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</si>
  <si>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</si>
  <si>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</si>
  <si>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</si>
  <si>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</si>
  <si>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</si>
  <si>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</si>
  <si>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</si>
  <si>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</si>
  <si>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</si>
  <si>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</si>
  <si>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</si>
  <si>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</si>
  <si>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</si>
  <si>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</si>
  <si>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</si>
  <si>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</si>
  <si>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</si>
  <si>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</si>
  <si>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</si>
  <si>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</si>
  <si>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</si>
  <si>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</si>
  <si>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</si>
  <si>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</si>
  <si>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</si>
  <si>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</si>
  <si>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</si>
  <si>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</si>
  <si>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</si>
  <si>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</si>
  <si>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</si>
  <si>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</si>
  <si>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</si>
  <si>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</si>
  <si>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</si>
  <si>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</si>
  <si>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</si>
  <si>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</si>
  <si>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</si>
  <si>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</si>
  <si>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</si>
  <si>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</si>
  <si>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</si>
  <si>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</si>
  <si>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</si>
  <si>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</si>
  <si>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</si>
  <si>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</si>
  <si>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</si>
  <si>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</si>
  <si>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</si>
  <si>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</si>
  <si>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</si>
  <si>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</si>
  <si>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</si>
  <si>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</si>
  <si>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</si>
  <si>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</si>
  <si>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</si>
  <si>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</si>
  <si>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</si>
  <si>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</si>
  <si>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</si>
  <si>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</si>
  <si>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</si>
  <si>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</si>
  <si>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</si>
  <si>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</si>
  <si>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</si>
  <si>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</si>
  <si>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</si>
  <si>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</si>
  <si>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</si>
  <si>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</si>
  <si>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</si>
  <si>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</si>
  <si>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</si>
  <si>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</si>
  <si>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</si>
  <si>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</si>
  <si>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</si>
  <si>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</si>
  <si>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</si>
  <si>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</si>
  <si>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</si>
  <si>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</si>
  <si>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</si>
  <si>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</si>
  <si>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</si>
  <si>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</si>
  <si>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</si>
  <si>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</si>
  <si>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</si>
  <si>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</si>
  <si>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</si>
  <si>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</si>
  <si>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</si>
  <si>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</si>
  <si>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</si>
  <si>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</si>
  <si>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</si>
  <si>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</si>
  <si>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</si>
  <si>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</si>
  <si>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</si>
  <si>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</si>
  <si>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</si>
  <si>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</si>
  <si>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</si>
  <si>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</si>
  <si>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</si>
  <si>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</si>
  <si>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</si>
  <si>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</si>
  <si>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</si>
  <si>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</si>
  <si>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</si>
  <si>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</si>
  <si>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</si>
  <si>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</si>
  <si>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</si>
  <si>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</si>
  <si>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</si>
  <si>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</si>
  <si>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</si>
  <si>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</si>
  <si>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</si>
  <si>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</si>
  <si>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</si>
  <si>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</si>
  <si>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</si>
  <si>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</si>
  <si>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</si>
  <si>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</si>
  <si>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</si>
  <si>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</si>
  <si>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</si>
  <si>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</si>
  <si>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</si>
  <si>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</si>
  <si>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</si>
  <si>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</si>
  <si>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</si>
  <si>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</si>
  <si>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</si>
  <si>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</si>
  <si>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</si>
  <si>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</si>
  <si>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</si>
  <si>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</si>
  <si>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</si>
  <si>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</si>
  <si>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</si>
  <si>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</si>
  <si>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</si>
  <si>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</si>
  <si>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</si>
  <si>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</si>
  <si>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</si>
  <si>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</si>
  <si>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</si>
  <si>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</si>
  <si>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</si>
  <si>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</si>
  <si>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</si>
  <si>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</si>
  <si>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</si>
  <si>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</si>
  <si>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</si>
  <si>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</si>
  <si>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</si>
  <si>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</si>
  <si>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</si>
  <si>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</si>
  <si>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</si>
  <si>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</si>
  <si>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</si>
  <si>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</si>
  <si>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</si>
  <si>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</si>
  <si>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</si>
  <si>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</si>
  <si>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</si>
  <si>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</si>
  <si>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</si>
  <si>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</si>
  <si>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</si>
  <si>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</si>
  <si>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</si>
  <si>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</si>
  <si>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</si>
  <si>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</si>
  <si>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</si>
  <si>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</si>
  <si>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</si>
  <si>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</si>
  <si>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</si>
  <si>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</si>
  <si>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</si>
  <si>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</si>
  <si>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</si>
  <si>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</si>
  <si>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</si>
  <si>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</si>
  <si>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</si>
  <si>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</si>
  <si>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</si>
  <si>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</si>
  <si>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</si>
  <si>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</si>
  <si>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</si>
  <si>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</si>
  <si>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</si>
  <si>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</si>
  <si>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</si>
  <si>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</si>
  <si>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</si>
  <si>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</si>
  <si>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</si>
  <si>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</si>
  <si>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</si>
  <si>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</si>
  <si>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</si>
  <si>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</si>
  <si>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</si>
  <si>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</si>
  <si>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</si>
  <si>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</si>
  <si>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</si>
  <si>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</si>
  <si>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</si>
  <si>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</si>
  <si>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</si>
  <si>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</si>
  <si>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</si>
  <si>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</si>
  <si>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</si>
  <si>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</si>
  <si>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</si>
  <si>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</si>
  <si>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</si>
  <si>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</si>
  <si>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</si>
  <si>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</si>
  <si>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</si>
  <si>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</si>
  <si>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</si>
  <si>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</si>
  <si>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</si>
  <si>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</si>
  <si>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</si>
  <si>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</si>
  <si>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</si>
  <si>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</si>
  <si>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</si>
  <si>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</si>
  <si>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</si>
  <si>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</si>
  <si>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</si>
  <si>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</si>
  <si>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</si>
  <si>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</si>
  <si>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</si>
  <si>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</si>
  <si>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</si>
  <si>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</si>
  <si>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</si>
  <si>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</si>
  <si>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</si>
  <si>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</si>
  <si>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</si>
  <si>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</si>
  <si>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</si>
  <si>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</si>
  <si>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</si>
  <si>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</si>
  <si>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</si>
  <si>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</si>
  <si>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</si>
  <si>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</si>
  <si>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</si>
  <si>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</si>
  <si>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</si>
  <si>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</si>
  <si>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</si>
  <si>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</si>
  <si>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</si>
  <si>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</si>
  <si>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</si>
  <si>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</si>
  <si>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</si>
  <si>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</si>
  <si>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</si>
  <si>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</si>
  <si>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</si>
  <si>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</si>
  <si>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</si>
  <si>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</si>
  <si>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</si>
  <si>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</si>
  <si>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</si>
  <si>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</si>
  <si>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</si>
  <si>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</si>
  <si>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</si>
  <si>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</si>
  <si>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</si>
  <si>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</si>
  <si>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</si>
  <si>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</si>
  <si>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</si>
  <si>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</si>
  <si>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</si>
  <si>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</si>
  <si>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</si>
  <si>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</si>
  <si>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</si>
  <si>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</si>
  <si>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</si>
  <si>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</si>
  <si>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</si>
  <si>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</si>
  <si>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</si>
  <si>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</si>
  <si>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</si>
  <si>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</si>
  <si>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</si>
  <si>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</si>
  <si>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</si>
  <si>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</si>
  <si>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</si>
  <si>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</si>
  <si>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</si>
  <si>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</si>
  <si>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</si>
  <si>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</si>
  <si>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</si>
  <si>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</si>
  <si>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</si>
  <si>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</si>
  <si>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</si>
  <si>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</si>
  <si>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</si>
  <si>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</si>
  <si>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</si>
  <si>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</si>
  <si>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</si>
  <si>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</si>
  <si>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</si>
  <si>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</si>
  <si>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</si>
  <si>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</si>
  <si>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</si>
  <si>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</si>
  <si>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</si>
  <si>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</si>
  <si>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</si>
  <si>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</si>
  <si>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</si>
  <si>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</si>
  <si>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</si>
  <si>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</si>
  <si>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</si>
  <si>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</si>
  <si>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</si>
  <si>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</si>
  <si>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</si>
  <si>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</si>
  <si>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</si>
  <si>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</si>
  <si>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</si>
  <si>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</si>
  <si>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</si>
  <si>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</si>
  <si>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</si>
  <si>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</si>
  <si>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</si>
  <si>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</si>
  <si>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</si>
  <si>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</si>
  <si>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</si>
  <si>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</si>
  <si>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</si>
  <si>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</si>
  <si>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</si>
  <si>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</si>
  <si>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</si>
  <si>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</si>
  <si>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</si>
  <si>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</si>
  <si>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</si>
  <si>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</si>
  <si>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</si>
  <si>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</si>
  <si>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</si>
  <si>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</si>
  <si>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</si>
  <si>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</si>
  <si>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</si>
  <si>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</si>
  <si>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</si>
  <si>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</si>
  <si>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</si>
  <si>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</si>
  <si>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</si>
  <si>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</si>
  <si>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</si>
  <si>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</si>
  <si>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</si>
  <si>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</si>
  <si>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</si>
  <si>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</si>
  <si>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</si>
  <si>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</si>
  <si>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</si>
  <si>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</si>
  <si>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</si>
  <si>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</si>
  <si>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</si>
  <si>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</si>
  <si>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</si>
  <si>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</si>
  <si>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</si>
  <si>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</si>
  <si>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</si>
  <si>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</si>
  <si>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</si>
  <si>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</si>
  <si>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</si>
  <si>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</si>
  <si>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</si>
  <si>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</si>
  <si>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</si>
  <si>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</si>
  <si>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</si>
  <si>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</si>
  <si>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</si>
  <si>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</si>
  <si>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</si>
  <si>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</si>
  <si>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</si>
  <si>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</si>
  <si>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</si>
  <si>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</si>
  <si>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</si>
  <si>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</si>
  <si>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</si>
  <si>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</si>
  <si>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</si>
  <si>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</si>
  <si>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</si>
  <si>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</si>
  <si>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</si>
  <si>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</si>
  <si>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</si>
  <si>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</si>
  <si>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</si>
  <si>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</si>
  <si>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</si>
  <si>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</si>
  <si>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</si>
  <si>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</si>
  <si>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</si>
  <si>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</si>
  <si>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</si>
  <si>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</si>
  <si>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</si>
  <si>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</si>
  <si>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</si>
  <si>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</si>
  <si>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</si>
  <si>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</si>
  <si>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</si>
  <si>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</si>
  <si>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</si>
  <si>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</si>
  <si>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</si>
  <si>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</si>
  <si>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</si>
  <si>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</si>
  <si>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</si>
  <si>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</si>
  <si>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</si>
  <si>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</si>
  <si>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</si>
  <si>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</si>
  <si>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</si>
  <si>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</si>
  <si>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</si>
  <si>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</si>
  <si>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</si>
  <si>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</si>
  <si>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</si>
  <si>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</si>
  <si>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</si>
  <si>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</si>
  <si>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</si>
  <si>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</si>
  <si>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</si>
  <si>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</si>
  <si>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</si>
  <si>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</si>
  <si>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</si>
  <si>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</si>
  <si>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</si>
  <si>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</si>
  <si>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</si>
  <si>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</si>
  <si>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</si>
  <si>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</si>
  <si>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</si>
  <si>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</si>
  <si>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</si>
  <si>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</si>
  <si>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</si>
  <si>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</si>
  <si>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</si>
  <si>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</si>
  <si>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</si>
  <si>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</si>
  <si>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</si>
  <si>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</si>
  <si>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</si>
  <si>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</si>
  <si>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</si>
  <si>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</si>
  <si>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</si>
  <si>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</si>
  <si>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</si>
  <si>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</si>
  <si>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</si>
  <si>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</si>
  <si>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</si>
  <si>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</si>
  <si>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</si>
  <si>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</si>
  <si>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</si>
  <si>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</si>
  <si>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</si>
  <si>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</si>
  <si>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</si>
  <si>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</si>
  <si>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</si>
  <si>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</si>
  <si>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</si>
  <si>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</si>
  <si>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</si>
  <si>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</si>
  <si>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</si>
  <si>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</si>
  <si>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</si>
  <si>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</si>
  <si>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</si>
  <si>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</si>
  <si>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</si>
  <si>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</si>
  <si>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</si>
  <si>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</si>
  <si>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</si>
  <si>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</si>
  <si>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</si>
  <si>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</si>
  <si>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</si>
  <si>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</si>
  <si>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</si>
  <si>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</si>
  <si>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</si>
  <si>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</si>
  <si>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</si>
  <si>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</si>
  <si>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</si>
  <si>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</si>
  <si>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</si>
  <si>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</si>
  <si>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</si>
  <si>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</si>
  <si>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</si>
  <si>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</si>
  <si>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</si>
  <si>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</si>
  <si>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</si>
  <si>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</si>
  <si>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</si>
  <si>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</si>
  <si>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</si>
  <si>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</si>
  <si>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</si>
  <si>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</si>
  <si>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</si>
  <si>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</si>
  <si>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</si>
  <si>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</si>
  <si>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</si>
  <si>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</si>
  <si>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</si>
  <si>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</si>
  <si>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</si>
  <si>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</si>
  <si>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</si>
  <si>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</si>
  <si>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</si>
  <si>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</si>
  <si>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</si>
  <si>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</si>
  <si>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</si>
  <si>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</si>
  <si>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</si>
  <si>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</si>
  <si>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</si>
  <si>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</si>
  <si>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</si>
  <si>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</si>
  <si>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</si>
  <si>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</si>
  <si>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</si>
  <si>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</si>
  <si>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</si>
  <si>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</si>
  <si>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</si>
  <si>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</si>
  <si>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</si>
  <si>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</si>
  <si>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</si>
  <si>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</si>
  <si>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</si>
  <si>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</si>
  <si>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</si>
  <si>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</si>
  <si>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</si>
  <si>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</si>
  <si>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</si>
  <si>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</si>
  <si>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</si>
  <si>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</si>
  <si>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</si>
  <si>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</si>
  <si>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</si>
  <si>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</si>
  <si>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</si>
  <si>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</si>
  <si>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</si>
  <si>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</si>
  <si>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</si>
  <si>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</si>
  <si>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</si>
  <si>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</si>
  <si>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</si>
  <si>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</si>
  <si>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</si>
  <si>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</si>
  <si>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</si>
  <si>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</si>
  <si>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</si>
  <si>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</si>
  <si>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</si>
  <si>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</si>
  <si>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</si>
  <si>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</si>
  <si>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</si>
  <si>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</si>
  <si>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</si>
  <si>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</si>
  <si>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</si>
  <si>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</si>
  <si>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</si>
  <si>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</si>
  <si>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</si>
  <si>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</si>
  <si>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</si>
  <si>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</si>
  <si>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</si>
  <si>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</si>
  <si>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</si>
  <si>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</si>
  <si>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</si>
  <si>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</si>
  <si>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</si>
  <si>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</si>
  <si>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</si>
  <si>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</si>
  <si>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</si>
  <si>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</si>
  <si>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</si>
  <si>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</si>
  <si>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</si>
  <si>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</si>
  <si>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</si>
  <si>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</si>
  <si>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</si>
  <si>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</si>
  <si>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</si>
  <si>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</si>
  <si>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</si>
  <si>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</si>
  <si>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</si>
  <si>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</si>
  <si>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</si>
  <si>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</si>
  <si>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</si>
  <si>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</si>
  <si>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</si>
  <si>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</si>
  <si>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</si>
  <si>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</si>
  <si>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</si>
  <si>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</si>
  <si>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</si>
  <si>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</si>
  <si>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</si>
  <si>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</si>
  <si>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</si>
  <si>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</si>
  <si>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</si>
  <si>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</si>
  <si>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</si>
  <si>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</si>
  <si>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</si>
  <si>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</si>
  <si>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</si>
  <si>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</si>
  <si>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</si>
  <si>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</si>
  <si>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</si>
  <si>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</si>
  <si>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</si>
  <si>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</si>
  <si>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</si>
  <si>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</si>
  <si>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</si>
  <si>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</si>
  <si>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</si>
  <si>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</si>
  <si>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</si>
  <si>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</si>
  <si>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</si>
  <si>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</si>
  <si>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</si>
  <si>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</si>
  <si>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</si>
  <si>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</si>
  <si>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</si>
  <si>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</si>
  <si>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</si>
  <si>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</si>
  <si>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</si>
  <si>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</si>
  <si>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</si>
  <si>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</si>
  <si>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</si>
  <si>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</si>
  <si>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</si>
  <si>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</si>
  <si>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</si>
  <si>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</si>
  <si>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</si>
  <si>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</si>
  <si>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</si>
  <si>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</si>
  <si>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</si>
  <si>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</si>
  <si>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</si>
  <si>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</si>
  <si>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</si>
  <si>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</si>
  <si>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</si>
  <si>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</si>
  <si>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</si>
  <si>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</si>
  <si>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</si>
  <si>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</si>
  <si>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</si>
  <si>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</si>
  <si>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</si>
  <si>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</si>
  <si>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</si>
  <si>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</si>
  <si>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</si>
  <si>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</si>
  <si>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</si>
  <si>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</si>
  <si>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</si>
  <si>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</si>
  <si>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</si>
  <si>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</si>
  <si>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</si>
  <si>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</si>
  <si>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</si>
  <si>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</si>
  <si>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</si>
  <si>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</si>
  <si>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</si>
  <si>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</si>
  <si>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</si>
  <si>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</si>
  <si>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</si>
  <si>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</si>
  <si>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</si>
  <si>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</si>
  <si>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</si>
  <si>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</si>
  <si>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</si>
  <si>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</si>
  <si>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</si>
  <si>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</si>
  <si>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</si>
  <si>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</si>
  <si>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</si>
  <si>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</si>
  <si>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</si>
  <si>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</si>
  <si>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</si>
  <si>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</si>
  <si>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</si>
  <si>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</si>
  <si>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</si>
  <si>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</si>
  <si>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</si>
  <si>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</si>
  <si>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</si>
  <si>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</si>
  <si>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</si>
  <si>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</si>
  <si>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</si>
  <si>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</si>
  <si>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</si>
  <si>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</si>
  <si>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</si>
  <si>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</si>
  <si>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</si>
  <si>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</si>
  <si>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</si>
  <si>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</si>
  <si>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</si>
  <si>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</si>
  <si>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</si>
  <si>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</si>
  <si>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</si>
  <si>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</si>
  <si>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</si>
  <si>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</si>
  <si>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</si>
  <si>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</si>
  <si>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</si>
  <si>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</si>
  <si>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</si>
  <si>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</si>
  <si>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</si>
  <si>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</si>
  <si>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</si>
  <si>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</si>
  <si>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</si>
  <si>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</si>
  <si>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</si>
  <si>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</si>
  <si>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</si>
  <si>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</si>
  <si>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</si>
  <si>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</si>
  <si>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</si>
  <si>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</si>
  <si>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</si>
  <si>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</si>
  <si>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</si>
  <si>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</si>
  <si>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</si>
  <si>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</si>
  <si>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</si>
  <si>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</si>
  <si>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</si>
  <si>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</si>
  <si>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</si>
  <si>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</si>
  <si>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</si>
  <si>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</si>
  <si>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</si>
  <si>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</si>
  <si>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</si>
  <si>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</si>
  <si>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</si>
  <si>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</si>
  <si>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</si>
  <si>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</si>
  <si>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</si>
  <si>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</si>
  <si>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</si>
  <si>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</si>
  <si>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</si>
  <si>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</si>
  <si>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</si>
  <si>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</si>
  <si>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</si>
  <si>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</si>
  <si>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</si>
  <si>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</si>
  <si>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</si>
  <si>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</si>
  <si>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</si>
  <si>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</si>
  <si>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</si>
  <si>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</si>
  <si>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</si>
  <si>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</si>
  <si>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</si>
  <si>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</si>
  <si>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</si>
  <si>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</si>
  <si>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</si>
  <si>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</si>
  <si>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</si>
  <si>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</si>
  <si>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</si>
  <si>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</si>
  <si>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</si>
  <si>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</si>
  <si>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</si>
  <si>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</si>
  <si>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</si>
  <si>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</si>
  <si>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</si>
  <si>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</si>
  <si>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</si>
  <si>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</si>
  <si>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</si>
  <si>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</si>
  <si>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</si>
  <si>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</si>
  <si>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</si>
  <si>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</si>
  <si>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</si>
  <si>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</si>
  <si>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</si>
  <si>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</si>
  <si>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</si>
  <si>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</si>
  <si>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</si>
  <si>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</si>
  <si>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</si>
  <si>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</si>
  <si>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</si>
  <si>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</si>
  <si>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</si>
  <si>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</si>
  <si>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</si>
  <si>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</si>
  <si>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</si>
  <si>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</si>
  <si>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</si>
  <si>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</si>
  <si>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</si>
  <si>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</si>
  <si>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</si>
  <si>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</si>
  <si>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</si>
  <si>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</si>
  <si>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</si>
  <si>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</si>
  <si>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</si>
  <si>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</si>
  <si>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</si>
  <si>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</si>
  <si>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</si>
  <si>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</si>
  <si>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</si>
  <si>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</si>
  <si>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</si>
  <si>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</si>
  <si>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</si>
  <si>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</si>
  <si>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</si>
  <si>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</si>
  <si>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</si>
  <si>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</si>
  <si>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</si>
  <si>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</si>
  <si>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</si>
  <si>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</si>
  <si>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</si>
  <si>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</si>
  <si>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</si>
  <si>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</si>
  <si>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</si>
  <si>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</si>
  <si>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</si>
  <si>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</si>
  <si>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</si>
  <si>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</si>
  <si>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</si>
  <si>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</si>
  <si>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</si>
  <si>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</si>
  <si>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</si>
  <si>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</si>
  <si>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</si>
  <si>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</si>
  <si>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</si>
  <si>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</si>
  <si>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</si>
  <si>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</si>
  <si>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</si>
  <si>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</si>
  <si>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</si>
  <si>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</si>
  <si>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</si>
  <si>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</si>
  <si>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</si>
  <si>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</si>
  <si>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</si>
  <si>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</si>
  <si>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</si>
  <si>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</si>
  <si>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</si>
  <si>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</si>
  <si>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</si>
  <si>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</si>
  <si>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</si>
  <si>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</si>
  <si>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</si>
  <si>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</si>
  <si>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</si>
  <si>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</si>
  <si>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</si>
  <si>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</si>
  <si>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</si>
  <si>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</si>
  <si>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</si>
  <si>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</si>
  <si>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</si>
  <si>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</si>
  <si>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</si>
  <si>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</si>
  <si>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</si>
  <si>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</si>
  <si>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</si>
  <si>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</si>
  <si>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</si>
  <si>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</si>
  <si>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</si>
  <si>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</si>
  <si>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</si>
  <si>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</si>
  <si>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</si>
  <si>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</si>
  <si>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</si>
  <si>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</si>
  <si>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</si>
  <si>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</si>
  <si>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</si>
  <si>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</si>
  <si>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</si>
  <si>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</si>
  <si>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</si>
  <si>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</si>
  <si>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</si>
  <si>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</si>
  <si>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</si>
  <si>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</si>
  <si>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</si>
  <si>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</si>
  <si>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</si>
  <si>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</si>
  <si>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</si>
  <si>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</si>
  <si>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</si>
  <si>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</si>
  <si>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</si>
  <si>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</si>
  <si>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</si>
  <si>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</si>
  <si>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</si>
  <si>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</si>
  <si>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</si>
  <si>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</si>
  <si>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</si>
  <si>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</si>
  <si>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</si>
  <si>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</si>
  <si>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</si>
  <si>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</si>
  <si>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</si>
  <si>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</si>
  <si>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</si>
  <si>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</si>
  <si>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</si>
  <si>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</si>
  <si>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</si>
  <si>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</si>
  <si>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</si>
  <si>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</si>
  <si>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</si>
  <si>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</si>
  <si>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</si>
  <si>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</si>
  <si>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</si>
  <si>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</si>
  <si>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</si>
  <si>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</si>
  <si>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</si>
  <si>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</si>
  <si>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</si>
  <si>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</si>
  <si>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</si>
  <si>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</si>
  <si>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</si>
  <si>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</si>
  <si>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</si>
  <si>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</si>
  <si>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</si>
  <si>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</si>
  <si>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</si>
  <si>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</si>
  <si>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</si>
  <si>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</si>
  <si>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</si>
  <si>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</si>
  <si>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</si>
  <si>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</si>
  <si>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</si>
  <si>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</si>
  <si>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</si>
  <si>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</si>
  <si>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</si>
  <si>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</si>
  <si>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</si>
  <si>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</si>
  <si>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</si>
  <si>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</si>
  <si>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</si>
  <si>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</si>
  <si>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</si>
  <si>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</si>
  <si>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</si>
  <si>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</si>
  <si>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</si>
  <si>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</si>
  <si>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</si>
  <si>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</si>
  <si>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</si>
  <si>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</si>
  <si>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</si>
  <si>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</si>
  <si>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</si>
  <si>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</si>
  <si>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</si>
  <si>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</si>
  <si>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</si>
  <si>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</si>
  <si>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</si>
  <si>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</si>
  <si>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</si>
  <si>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</si>
  <si>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</si>
  <si>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</si>
  <si>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</si>
  <si>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</si>
  <si>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</si>
  <si>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</si>
  <si>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</si>
  <si>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</si>
  <si>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</si>
  <si>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</si>
  <si>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</si>
  <si>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</si>
  <si>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</si>
  <si>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</si>
  <si>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</si>
  <si>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</si>
  <si>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</si>
  <si>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</si>
  <si>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</si>
  <si>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</si>
  <si>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</si>
  <si>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</si>
  <si>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</si>
  <si>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</si>
  <si>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</si>
  <si>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</si>
  <si>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</si>
  <si>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</si>
  <si>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</si>
  <si>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</si>
  <si>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</si>
  <si>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</si>
  <si>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</si>
  <si>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</si>
  <si>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</si>
  <si>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</si>
  <si>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</si>
  <si>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</si>
  <si>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</si>
  <si>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</si>
  <si>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</si>
  <si>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</si>
  <si>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</si>
  <si>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</si>
  <si>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</si>
  <si>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</si>
  <si>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</si>
  <si>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</si>
  <si>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</si>
  <si>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</si>
  <si>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</si>
  <si>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</si>
  <si>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</si>
  <si>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</si>
  <si>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</si>
  <si>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</si>
  <si>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</si>
  <si>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</si>
  <si>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</si>
  <si>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</si>
  <si>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</si>
  <si>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</si>
  <si>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</si>
  <si>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</si>
  <si>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</si>
  <si>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</si>
  <si>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</si>
  <si>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</si>
  <si>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</si>
  <si>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</si>
  <si>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</si>
  <si>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</si>
  <si>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</si>
  <si>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</si>
  <si>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</si>
  <si>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</si>
  <si>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</si>
  <si>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</si>
  <si>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</si>
  <si>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</si>
  <si>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</si>
  <si>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</si>
  <si>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</si>
  <si>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</si>
  <si>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</si>
  <si>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</si>
  <si>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</si>
  <si>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</si>
  <si>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</si>
  <si>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</si>
  <si>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</si>
  <si>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</si>
  <si>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</si>
  <si>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</si>
  <si>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</si>
  <si>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</si>
  <si>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</si>
  <si>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</si>
  <si>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</si>
  <si>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</si>
  <si>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</si>
  <si>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</si>
  <si>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</si>
  <si>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</si>
  <si>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</si>
  <si>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</si>
  <si>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</si>
  <si>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</si>
  <si>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</si>
  <si>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</si>
  <si>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</si>
  <si>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</si>
  <si>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</si>
  <si>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</si>
  <si>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</si>
  <si>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</si>
  <si>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</si>
  <si>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</si>
  <si>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</si>
  <si>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</si>
  <si>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</si>
  <si>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</si>
  <si>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</si>
  <si>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</si>
  <si>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</si>
  <si>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</si>
  <si>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</si>
  <si>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</si>
  <si>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</si>
  <si>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</si>
  <si>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</si>
  <si>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</si>
  <si>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</si>
  <si>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</si>
  <si>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</si>
  <si>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</si>
  <si>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</si>
  <si>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</si>
  <si>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</si>
  <si>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</si>
  <si>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</si>
  <si>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</si>
  <si>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</si>
  <si>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</si>
  <si>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</si>
  <si>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</si>
  <si>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</si>
  <si>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</si>
  <si>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</si>
  <si>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</si>
  <si>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</si>
  <si>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</si>
  <si>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</si>
  <si>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</si>
  <si>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</si>
  <si>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</si>
  <si>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</si>
  <si>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</si>
  <si>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</si>
  <si>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</si>
  <si>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</si>
  <si>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</si>
  <si>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</si>
  <si>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</si>
  <si>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</si>
  <si>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</si>
  <si>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</si>
  <si>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</si>
  <si>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</si>
  <si>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</si>
  <si>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</si>
  <si>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</si>
  <si>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</si>
  <si>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</si>
  <si>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</si>
  <si>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</si>
  <si>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</si>
  <si>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</si>
  <si>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</si>
  <si>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</si>
  <si>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</si>
  <si>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</si>
  <si>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</si>
  <si>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</si>
  <si>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</si>
  <si>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</si>
  <si>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</si>
  <si>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</si>
  <si>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</si>
  <si>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</si>
  <si>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</si>
  <si>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</si>
  <si>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</si>
  <si>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</si>
  <si>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</si>
  <si>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</si>
  <si>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</si>
  <si>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</si>
  <si>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</si>
  <si>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</si>
  <si>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</si>
  <si>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</si>
  <si>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</si>
  <si>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</si>
  <si>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</si>
  <si>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</si>
  <si>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</si>
  <si>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</si>
  <si>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</si>
  <si>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</si>
  <si>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</si>
  <si>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</si>
  <si>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</si>
  <si>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</si>
  <si>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</si>
  <si>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</si>
  <si>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</si>
  <si>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</si>
  <si>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</si>
  <si>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</si>
  <si>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</si>
  <si>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</si>
  <si>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</si>
  <si>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</si>
  <si>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</si>
  <si>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</si>
  <si>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</si>
  <si>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</si>
  <si>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</si>
  <si>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</si>
  <si>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</si>
  <si>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</si>
  <si>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</si>
  <si>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</si>
  <si>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</si>
  <si>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</si>
  <si>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</si>
  <si>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</si>
  <si>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</si>
  <si>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</si>
  <si>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</si>
  <si>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</si>
  <si>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</si>
  <si>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</si>
  <si>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</si>
  <si>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</si>
  <si>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</si>
  <si>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</si>
  <si>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</si>
  <si>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</si>
  <si>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</si>
  <si>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</si>
  <si>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</si>
  <si>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</si>
  <si>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</si>
  <si>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</si>
  <si>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</si>
  <si>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</si>
  <si>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</si>
  <si>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</si>
  <si>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</si>
  <si>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</si>
  <si>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</si>
  <si>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</si>
  <si>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</si>
  <si>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</si>
  <si>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</si>
  <si>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</si>
  <si>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</si>
  <si>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</si>
  <si>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</si>
  <si>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</si>
  <si>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</si>
  <si>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</si>
  <si>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</si>
  <si>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</si>
  <si>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</si>
  <si>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</si>
  <si>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</si>
  <si>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</si>
  <si>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</si>
  <si>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</si>
  <si>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</si>
  <si>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</si>
  <si>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</si>
  <si>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</si>
  <si>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</si>
  <si>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</si>
  <si>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</si>
  <si>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</si>
  <si>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</si>
  <si>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</si>
  <si>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</si>
  <si>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</si>
  <si>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</si>
  <si>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</si>
  <si>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</si>
  <si>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</si>
  <si>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</si>
  <si>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</si>
  <si>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</si>
  <si>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</si>
  <si>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</si>
  <si>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</si>
  <si>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</si>
  <si>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</si>
  <si>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</si>
  <si>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</si>
  <si>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</si>
  <si>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</si>
  <si>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</si>
  <si>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</si>
  <si>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</si>
  <si>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</si>
  <si>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</si>
  <si>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</si>
  <si>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</si>
  <si>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</si>
  <si>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</si>
  <si>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</si>
  <si>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</si>
  <si>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</si>
  <si>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</si>
  <si>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</si>
  <si>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</si>
  <si>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</si>
  <si>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</si>
  <si>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</si>
  <si>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</si>
  <si>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</si>
  <si>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</si>
  <si>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</si>
  <si>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</si>
  <si>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</si>
  <si>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</si>
  <si>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</si>
  <si>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</si>
  <si>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</si>
  <si>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</si>
  <si>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</si>
  <si>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</si>
  <si>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</si>
  <si>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</si>
  <si>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</si>
  <si>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</si>
  <si>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</si>
  <si>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</si>
  <si>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</si>
  <si>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</si>
  <si>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</si>
  <si>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</si>
  <si>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</si>
  <si>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</si>
  <si>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</si>
  <si>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</si>
  <si>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</si>
  <si>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</si>
  <si>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</si>
  <si>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</si>
  <si>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</si>
  <si>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</si>
  <si>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</si>
  <si>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</si>
  <si>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</si>
  <si>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</si>
  <si>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</si>
  <si>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</si>
  <si>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</si>
  <si>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</si>
  <si>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</si>
  <si>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</si>
  <si>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</si>
  <si>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</si>
  <si>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</si>
  <si>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</si>
  <si>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</si>
  <si>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</si>
  <si>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</si>
  <si>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</si>
  <si>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</si>
  <si>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</si>
  <si>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</si>
  <si>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</si>
  <si>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</si>
  <si>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</si>
  <si>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</si>
  <si>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</si>
  <si>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</si>
  <si>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</si>
  <si>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</si>
  <si>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</si>
  <si>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</si>
  <si>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</si>
  <si>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</si>
  <si>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</si>
  <si>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</si>
  <si>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</si>
  <si>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</si>
  <si>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</si>
  <si>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</si>
  <si>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</si>
  <si>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</si>
  <si>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</si>
  <si>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</si>
  <si>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</si>
  <si>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</si>
  <si>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</si>
  <si>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</si>
  <si>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</si>
  <si>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</si>
  <si>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</si>
  <si>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</si>
  <si>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</si>
  <si>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</si>
  <si>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</si>
  <si>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</si>
  <si>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</si>
  <si>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</si>
  <si>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</si>
  <si>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</si>
  <si>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</si>
  <si>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</si>
  <si>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</si>
  <si>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</si>
  <si>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</si>
  <si>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</si>
  <si>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</si>
  <si>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</si>
  <si>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</si>
  <si>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</si>
  <si>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</si>
  <si>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</si>
  <si>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</si>
  <si>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</si>
  <si>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</si>
  <si>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</si>
  <si>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</si>
  <si>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</si>
  <si>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</si>
  <si>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</si>
  <si>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</si>
  <si>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</si>
  <si>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</si>
  <si>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</si>
  <si>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</si>
  <si>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</si>
  <si>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</si>
  <si>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</si>
  <si>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</si>
  <si>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</si>
  <si>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</si>
  <si>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</si>
  <si>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</si>
  <si>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</si>
  <si>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</si>
  <si>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</si>
  <si>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</si>
  <si>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</si>
  <si>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</si>
  <si>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</si>
  <si>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</si>
  <si>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</si>
  <si>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</si>
  <si>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</si>
  <si>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</si>
  <si>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</si>
  <si>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</si>
  <si>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</si>
  <si>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</si>
  <si>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</si>
  <si>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</si>
  <si>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</si>
  <si>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</si>
  <si>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</si>
  <si>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</si>
  <si>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</si>
  <si>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</si>
  <si>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</si>
  <si>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</si>
  <si>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</si>
  <si>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</si>
  <si>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</si>
  <si>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</si>
  <si>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</si>
  <si>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</si>
  <si>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</si>
  <si>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</si>
  <si>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</si>
  <si>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</si>
  <si>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</si>
  <si>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</si>
  <si>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</si>
  <si>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</si>
  <si>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</si>
  <si>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</si>
  <si>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</si>
  <si>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</si>
  <si>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</si>
  <si>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</si>
  <si>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</si>
  <si>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</si>
  <si>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</si>
  <si>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</si>
  <si>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</si>
  <si>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</si>
  <si>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</si>
  <si>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</si>
  <si>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</si>
  <si>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</si>
  <si>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</si>
  <si>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</si>
  <si>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</si>
  <si>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</si>
  <si>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</si>
  <si>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</si>
  <si>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</si>
  <si>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</si>
  <si>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</si>
  <si>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</si>
  <si>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</si>
  <si>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</si>
  <si>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</si>
  <si>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</si>
  <si>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</si>
  <si>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</si>
  <si>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</si>
  <si>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</si>
  <si>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</si>
  <si>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</si>
  <si>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</si>
  <si>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</si>
  <si>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</si>
  <si>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</si>
  <si>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</si>
  <si>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</si>
  <si>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</si>
  <si>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</si>
  <si>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</si>
  <si>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</si>
  <si>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</si>
  <si>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</si>
  <si>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</si>
  <si>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</si>
  <si>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</si>
  <si>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</si>
  <si>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</si>
  <si>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</si>
  <si>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</si>
  <si>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</si>
  <si>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</si>
  <si>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</si>
  <si>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</si>
  <si>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</si>
  <si>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</si>
  <si>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</si>
  <si>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</si>
  <si>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</si>
  <si>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</si>
  <si>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</si>
  <si>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</si>
  <si>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</si>
  <si>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</si>
  <si>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</si>
  <si>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</si>
  <si>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</si>
  <si>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</si>
  <si>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</si>
  <si>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</si>
  <si>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</si>
  <si>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</si>
  <si>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</si>
  <si>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</si>
  <si>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</si>
  <si>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</si>
  <si>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</si>
  <si>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</si>
  <si>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</si>
  <si>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</si>
  <si>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</si>
  <si>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</si>
  <si>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</si>
  <si>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</si>
  <si>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</si>
  <si>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</si>
  <si>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</si>
  <si>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</si>
  <si>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</si>
  <si>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</si>
  <si>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</si>
  <si>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</si>
  <si>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</si>
  <si>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</si>
  <si>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</si>
  <si>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</si>
  <si>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</si>
  <si>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</si>
  <si>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</si>
  <si>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</si>
  <si>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</si>
  <si>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</si>
  <si>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</si>
  <si>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</si>
  <si>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</si>
  <si>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</si>
  <si>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</si>
  <si>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</si>
  <si>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</si>
  <si>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</si>
  <si>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</si>
  <si>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</si>
  <si>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</si>
  <si>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</si>
  <si>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</si>
  <si>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</si>
  <si>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</si>
  <si>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</si>
  <si>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</si>
  <si>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</si>
  <si>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</si>
  <si>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</si>
  <si>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</si>
  <si>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</si>
  <si>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</si>
  <si>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</si>
  <si>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</si>
  <si>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</si>
  <si>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</si>
  <si>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</si>
  <si>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</si>
  <si>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</si>
  <si>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</si>
  <si>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</si>
  <si>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</si>
  <si>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</si>
  <si>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</si>
  <si>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</si>
  <si>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</si>
  <si>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</si>
  <si>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</si>
  <si>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</si>
  <si>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</si>
  <si>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</si>
  <si>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</si>
  <si>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</si>
  <si>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</si>
  <si>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</si>
  <si>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</si>
  <si>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</si>
  <si>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</si>
  <si>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</si>
  <si>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</si>
  <si>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</si>
  <si>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</si>
  <si>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</si>
  <si>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</si>
  <si>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</si>
  <si>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</si>
  <si>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</si>
  <si>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</si>
  <si>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</si>
  <si>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</si>
  <si>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</si>
  <si>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</si>
  <si>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</si>
  <si>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</si>
  <si>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</si>
  <si>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</si>
  <si>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</si>
  <si>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</si>
  <si>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</si>
  <si>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</si>
  <si>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</si>
  <si>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</si>
  <si>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</si>
  <si>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</si>
  <si>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</si>
  <si>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</si>
  <si>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</si>
  <si>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</si>
  <si>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</si>
  <si>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</si>
  <si>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</si>
  <si>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</si>
  <si>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</si>
  <si>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</si>
  <si>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</si>
  <si>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</si>
  <si>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</si>
  <si>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</si>
  <si>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</si>
  <si>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</si>
  <si>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</si>
  <si>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</si>
  <si>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</si>
  <si>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</si>
  <si>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</si>
  <si>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</si>
  <si>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</si>
  <si>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</si>
  <si>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</si>
  <si>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</si>
  <si>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</si>
  <si>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</si>
  <si>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</si>
  <si>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</si>
  <si>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</si>
  <si>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</si>
  <si>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</si>
  <si>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</si>
  <si>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</si>
  <si>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</si>
  <si>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</si>
  <si>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</si>
  <si>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</si>
  <si>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</si>
  <si>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</si>
  <si>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</si>
  <si>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</si>
  <si>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</si>
  <si>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</si>
  <si>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</si>
  <si>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</si>
  <si>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</si>
  <si>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</si>
  <si>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</si>
  <si>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</si>
  <si>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</si>
  <si>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</si>
  <si>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</si>
  <si>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</si>
  <si>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</si>
  <si>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</si>
  <si>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</si>
  <si>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</si>
  <si>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</si>
  <si>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</si>
  <si>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</si>
  <si>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</si>
  <si>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</si>
  <si>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</si>
  <si>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</si>
  <si>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</si>
  <si>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</si>
  <si>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</si>
  <si>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</si>
  <si>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</si>
  <si>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</si>
  <si>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</si>
  <si>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</si>
  <si>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</si>
  <si>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</si>
  <si>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</si>
  <si>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</si>
  <si>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</si>
  <si>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</si>
  <si>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</si>
  <si>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</si>
  <si>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</si>
  <si>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</si>
  <si>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</si>
  <si>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</si>
  <si>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</si>
  <si>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</si>
  <si>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</si>
  <si>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</si>
  <si>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</si>
  <si>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</si>
  <si>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</si>
  <si>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</si>
  <si>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</si>
  <si>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</si>
  <si>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</si>
  <si>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</si>
  <si>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</si>
  <si>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</si>
  <si>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</si>
  <si>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</si>
  <si>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</si>
  <si>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</si>
  <si>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</si>
  <si>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</si>
  <si>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</si>
  <si>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</si>
  <si>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</si>
  <si>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</si>
  <si>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</si>
  <si>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</si>
  <si>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</si>
  <si>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</si>
  <si>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</si>
  <si>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</si>
  <si>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</si>
  <si>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</si>
  <si>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</si>
  <si>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</si>
  <si>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</si>
  <si>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</si>
  <si>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</si>
  <si>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</si>
  <si>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</si>
  <si>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</si>
  <si>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</si>
  <si>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</si>
  <si>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</si>
  <si>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</si>
  <si>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</si>
  <si>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</si>
  <si>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</si>
  <si>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</si>
  <si>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</si>
  <si>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</si>
  <si>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</si>
  <si>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</si>
  <si>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</si>
  <si>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</si>
  <si>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</si>
  <si>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</si>
  <si>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</si>
  <si>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</si>
  <si>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</si>
  <si>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</si>
  <si>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</si>
  <si>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</si>
  <si>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</si>
  <si>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</si>
  <si>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</si>
  <si>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</si>
  <si>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</si>
  <si>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</si>
  <si>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</si>
  <si>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</si>
  <si>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</si>
  <si>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</si>
  <si>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</si>
  <si>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</si>
  <si>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</si>
  <si>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</si>
  <si>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</si>
  <si>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</si>
  <si>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</si>
  <si>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</si>
  <si>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</si>
  <si>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</si>
  <si>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</si>
  <si>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</si>
  <si>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</si>
  <si>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</si>
  <si>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</si>
  <si>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</si>
  <si>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</si>
  <si>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</si>
  <si>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</si>
  <si>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</si>
  <si>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</si>
  <si>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</si>
  <si>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</si>
  <si>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</si>
  <si>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</si>
  <si>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</si>
  <si>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</si>
  <si>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</si>
  <si>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</si>
  <si>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</si>
  <si>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</si>
  <si>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</si>
  <si>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</si>
  <si>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</si>
  <si>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</si>
  <si>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</si>
  <si>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</si>
  <si>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</si>
  <si>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</si>
  <si>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</si>
  <si>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</si>
  <si>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</si>
  <si>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</si>
  <si>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</si>
  <si>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</si>
  <si>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</si>
  <si>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</si>
  <si>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</si>
  <si>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</si>
  <si>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</si>
  <si>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</si>
  <si>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</si>
  <si>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</si>
  <si>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</si>
  <si>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</si>
  <si>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</si>
  <si>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</si>
  <si>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</si>
  <si>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</si>
  <si>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</si>
  <si>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</si>
  <si>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</si>
  <si>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</si>
  <si>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</si>
  <si>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</si>
  <si>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</si>
  <si>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</si>
  <si>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</si>
  <si>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</si>
  <si>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</si>
  <si>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</si>
  <si>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</si>
  <si>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</si>
  <si>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</si>
  <si>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</si>
  <si>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</si>
  <si>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</si>
  <si>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</si>
  <si>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</si>
  <si>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</si>
  <si>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</si>
  <si>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</si>
  <si>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</si>
  <si>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</si>
  <si>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</si>
  <si>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</si>
  <si>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</si>
  <si>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</si>
  <si>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</si>
  <si>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</si>
  <si>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</si>
  <si>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</si>
  <si>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</si>
  <si>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</si>
  <si>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</si>
  <si>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</si>
  <si>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</si>
  <si>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</si>
  <si>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</si>
  <si>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</si>
  <si>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</si>
  <si>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</si>
  <si>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</si>
  <si>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</si>
  <si>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</si>
  <si>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</si>
  <si>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</si>
  <si>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</si>
  <si>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</si>
  <si>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</si>
  <si>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</si>
  <si>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</si>
  <si>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</si>
  <si>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</si>
  <si>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</si>
  <si>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</si>
  <si>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</si>
  <si>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</si>
  <si>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</si>
  <si>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</si>
  <si>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</si>
  <si>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</si>
  <si>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</si>
  <si>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</si>
  <si>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</si>
  <si>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</si>
  <si>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</si>
  <si>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</si>
  <si>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</si>
  <si>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</si>
  <si>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</si>
  <si>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</si>
  <si>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</si>
  <si>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</si>
  <si>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</si>
  <si>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</si>
  <si>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</si>
  <si>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</si>
  <si>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</si>
  <si>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</si>
  <si>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</si>
  <si>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</si>
  <si>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</si>
  <si>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</si>
  <si>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</si>
  <si>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</si>
  <si>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</si>
  <si>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</si>
  <si>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</si>
  <si>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</si>
  <si>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</si>
  <si>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</si>
  <si>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</si>
  <si>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</si>
  <si>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</si>
  <si>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</si>
  <si>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</si>
  <si>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</si>
  <si>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</si>
  <si>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</si>
  <si>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</si>
  <si>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</si>
  <si>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</si>
  <si>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</si>
  <si>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</si>
  <si>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</si>
  <si>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</si>
  <si>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</si>
  <si>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</si>
  <si>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</si>
  <si>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</si>
  <si>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</si>
  <si>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</si>
  <si>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</si>
  <si>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</si>
  <si>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</si>
  <si>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</si>
  <si>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</si>
  <si>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</si>
  <si>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</si>
  <si>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</si>
  <si>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</si>
  <si>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</si>
  <si>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</si>
  <si>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</si>
  <si>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</si>
  <si>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</si>
  <si>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</si>
  <si>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</si>
  <si>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</si>
  <si>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</si>
  <si>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</si>
  <si>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</si>
  <si>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</si>
  <si>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</si>
  <si>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</si>
  <si>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</si>
  <si>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</si>
  <si>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</si>
  <si>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</si>
  <si>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</si>
  <si>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</si>
  <si>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</si>
  <si>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</si>
  <si>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</si>
  <si>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</si>
  <si>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</si>
  <si>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</si>
  <si>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</si>
  <si>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</si>
  <si>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</si>
  <si>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</si>
  <si>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</si>
  <si>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</si>
  <si>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</si>
  <si>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</si>
  <si>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</si>
  <si>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</si>
  <si>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</si>
  <si>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</si>
  <si>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</si>
  <si>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</si>
  <si>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</si>
  <si>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</si>
  <si>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</si>
  <si>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</si>
  <si>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</si>
  <si>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</si>
  <si>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</si>
  <si>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</si>
  <si>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</si>
  <si>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</si>
  <si>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</si>
  <si>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</si>
  <si>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</si>
  <si>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</si>
  <si>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</si>
  <si>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</si>
  <si>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</si>
  <si>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</si>
  <si>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</si>
  <si>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</si>
  <si>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</si>
  <si>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</si>
  <si>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</si>
  <si>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</si>
  <si>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</si>
  <si>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</si>
  <si>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</si>
  <si>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</si>
  <si>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</si>
  <si>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</si>
  <si>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</si>
  <si>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</si>
  <si>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</si>
  <si>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</si>
  <si>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</si>
  <si>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</si>
  <si>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</si>
  <si>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</si>
  <si>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</si>
  <si>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</si>
  <si>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</si>
  <si>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</si>
  <si>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</si>
  <si>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</si>
  <si>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</si>
  <si>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</si>
  <si>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</si>
  <si>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</si>
  <si>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</si>
  <si>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</si>
  <si>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</si>
  <si>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</si>
  <si>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</si>
  <si>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</si>
  <si>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</si>
  <si>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</si>
  <si>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</si>
  <si>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</si>
  <si>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</si>
  <si>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</si>
  <si>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</si>
  <si>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</si>
  <si>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</si>
  <si>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</si>
  <si>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</si>
  <si>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</si>
  <si>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</si>
  <si>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</si>
  <si>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</si>
  <si>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</si>
  <si>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</si>
  <si>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</si>
  <si>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</si>
  <si>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</si>
  <si>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</si>
  <si>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</si>
  <si>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</si>
  <si>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</si>
  <si>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</si>
  <si>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</si>
  <si>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</si>
  <si>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</si>
  <si>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</si>
  <si>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</si>
  <si>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</si>
  <si>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</si>
  <si>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</si>
  <si>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</si>
  <si>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</si>
  <si>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</si>
  <si>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</si>
  <si>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</si>
  <si>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</si>
  <si>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</si>
  <si>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</si>
  <si>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</si>
  <si>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</si>
  <si>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</si>
  <si>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</si>
  <si>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</si>
  <si>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</si>
  <si>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</si>
  <si>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</si>
  <si>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</si>
  <si>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</si>
  <si>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</si>
  <si>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</si>
  <si>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</si>
  <si>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</si>
  <si>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</si>
  <si>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</si>
  <si>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</si>
  <si>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</si>
  <si>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</si>
  <si>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</si>
  <si>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</si>
  <si>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</si>
  <si>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</si>
  <si>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</si>
  <si>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</si>
  <si>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</si>
  <si>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</si>
  <si>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</si>
  <si>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</si>
  <si>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</si>
  <si>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</si>
  <si>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</si>
  <si>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</si>
  <si>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</si>
  <si>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</si>
  <si>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</si>
  <si>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</si>
  <si>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</si>
  <si>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</si>
  <si>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</si>
  <si>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</si>
  <si>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</si>
  <si>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</si>
  <si>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</si>
  <si>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</si>
  <si>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</si>
  <si>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</si>
  <si>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</si>
  <si>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</si>
  <si>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</si>
  <si>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</si>
  <si>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</si>
  <si>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</si>
  <si>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</si>
  <si>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</si>
  <si>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</si>
  <si>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</si>
  <si>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</si>
  <si>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</si>
  <si>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</si>
  <si>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</si>
  <si>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</si>
  <si>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</si>
  <si>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</si>
  <si>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</si>
  <si>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</si>
  <si>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</si>
  <si>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</si>
  <si>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</si>
  <si>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</si>
  <si>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</si>
  <si>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</si>
  <si>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</si>
  <si>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</si>
  <si>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</si>
  <si>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</si>
  <si>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</si>
  <si>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</si>
  <si>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</si>
  <si>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</si>
  <si>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</si>
  <si>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</si>
  <si>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</si>
  <si>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</si>
  <si>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</si>
  <si>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</si>
  <si>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</si>
  <si>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</si>
  <si>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</si>
  <si>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</si>
  <si>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</si>
  <si>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</si>
  <si>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</si>
  <si>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</si>
  <si>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</si>
  <si>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</si>
  <si>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</si>
  <si>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</si>
  <si>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</si>
  <si>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</si>
  <si>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</si>
  <si>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</si>
  <si>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</si>
  <si>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</si>
  <si>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</si>
  <si>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</si>
  <si>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</si>
  <si>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</si>
  <si>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</si>
  <si>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</si>
  <si>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</si>
  <si>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</si>
  <si>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</si>
  <si>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</si>
  <si>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</si>
  <si>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</si>
  <si>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</si>
  <si>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</si>
  <si>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</si>
  <si>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</si>
  <si>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</si>
  <si>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</si>
  <si>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</si>
  <si>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</si>
  <si>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</si>
  <si>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</si>
  <si>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</si>
  <si>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</si>
  <si>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</si>
  <si>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</si>
  <si>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</si>
  <si>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</si>
  <si>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</si>
  <si>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</si>
  <si>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</si>
  <si>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</si>
  <si>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</si>
  <si>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</si>
  <si>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</si>
  <si>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</si>
  <si>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</si>
  <si>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</si>
  <si>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</si>
  <si>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</si>
  <si>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</si>
  <si>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</si>
  <si>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</si>
  <si>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</si>
  <si>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</si>
  <si>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</si>
  <si>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</si>
  <si>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</si>
  <si>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</si>
  <si>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</si>
  <si>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</si>
  <si>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</si>
  <si>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</si>
  <si>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</si>
  <si>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</si>
  <si>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</si>
  <si>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</si>
  <si>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</si>
  <si>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</si>
  <si>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</si>
  <si>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</si>
  <si>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</si>
  <si>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</si>
  <si>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</si>
  <si>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</si>
  <si>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</si>
  <si>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</si>
  <si>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</si>
  <si>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</si>
  <si>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</si>
  <si>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</si>
  <si>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</si>
  <si>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</si>
  <si>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</si>
  <si>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</si>
  <si>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</si>
  <si>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</si>
  <si>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</si>
  <si>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</si>
  <si>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</si>
  <si>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</si>
  <si>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</si>
  <si>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</si>
  <si>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</si>
  <si>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</si>
  <si>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</si>
  <si>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</si>
  <si>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</si>
  <si>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</si>
  <si>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</si>
  <si>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</si>
  <si>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</si>
  <si>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</si>
  <si>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</si>
  <si>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</si>
  <si>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</si>
  <si>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</si>
  <si>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</si>
  <si>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</si>
  <si>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</si>
  <si>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</si>
  <si>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</si>
  <si>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</si>
  <si>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</si>
  <si>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</si>
  <si>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</si>
  <si>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</si>
  <si>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</si>
  <si>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</si>
  <si>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</si>
  <si>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</si>
  <si>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</si>
  <si>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</si>
  <si>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</si>
  <si>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</si>
  <si>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</si>
  <si>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</si>
  <si>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</si>
  <si>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</si>
  <si>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</si>
  <si>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</si>
  <si>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</si>
  <si>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</si>
  <si>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</si>
  <si>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</si>
  <si>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</si>
  <si>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</si>
  <si>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</si>
  <si>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</si>
  <si>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</si>
  <si>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</si>
  <si>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</si>
  <si>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</si>
  <si>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</si>
  <si>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</si>
  <si>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</si>
  <si>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</si>
  <si>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</si>
  <si>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</si>
  <si>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</si>
  <si>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</si>
  <si>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</si>
  <si>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</si>
  <si>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</si>
  <si>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</si>
  <si>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</si>
  <si>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</si>
  <si>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</si>
  <si>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</si>
  <si>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</si>
  <si>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</si>
  <si>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</si>
  <si>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</si>
  <si>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</si>
  <si>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</si>
  <si>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</si>
  <si>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</si>
  <si>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</si>
  <si>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</si>
  <si>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</si>
  <si>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</si>
  <si>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</si>
  <si>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</si>
  <si>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</si>
  <si>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</si>
  <si>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</si>
  <si>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</si>
  <si>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</si>
  <si>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</si>
  <si>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</si>
  <si>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</si>
  <si>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</si>
  <si>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</si>
  <si>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</si>
  <si>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</si>
  <si>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</si>
  <si>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</si>
  <si>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</si>
  <si>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</si>
  <si>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</si>
  <si>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</si>
  <si>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</si>
  <si>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</si>
  <si>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</si>
  <si>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</si>
  <si>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</si>
  <si>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</si>
  <si>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</si>
  <si>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</si>
  <si>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</si>
  <si>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</si>
  <si>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</si>
  <si>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</si>
  <si>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</si>
  <si>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</si>
  <si>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</si>
  <si>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</si>
  <si>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</si>
  <si>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</si>
  <si>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</si>
  <si>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</si>
  <si>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</si>
  <si>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</si>
  <si>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</si>
  <si>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</si>
  <si>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</si>
  <si>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</si>
  <si>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</si>
  <si>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</si>
  <si>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</si>
  <si>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</si>
  <si>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</si>
  <si>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</si>
  <si>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</si>
  <si>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</si>
  <si>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</si>
  <si>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</si>
  <si>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</si>
  <si>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</si>
  <si>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</si>
  <si>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</si>
  <si>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</si>
  <si>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</si>
  <si>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</si>
  <si>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</si>
  <si>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</si>
  <si>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</si>
  <si>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</si>
  <si>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</si>
  <si>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</si>
  <si>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</si>
  <si>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</si>
  <si>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</si>
  <si>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</si>
  <si>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</si>
  <si>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</si>
  <si>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</si>
  <si>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</si>
  <si>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</si>
  <si>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</si>
  <si>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</si>
  <si>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</si>
  <si>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</si>
  <si>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</si>
  <si>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</si>
  <si>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</si>
  <si>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</si>
  <si>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</si>
  <si>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</si>
  <si>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</si>
  <si>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</si>
  <si>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</si>
  <si>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</si>
  <si>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</si>
  <si>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</si>
  <si>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</si>
  <si>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</si>
  <si>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</si>
  <si>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</si>
  <si>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</si>
  <si>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</si>
  <si>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</si>
  <si>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</si>
  <si>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</si>
  <si>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</si>
  <si>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</si>
  <si>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</si>
  <si>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</si>
  <si>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</si>
  <si>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</si>
  <si>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</si>
  <si>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</si>
  <si>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</si>
  <si>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</si>
  <si>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</si>
  <si>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</si>
  <si>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</si>
  <si>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</si>
  <si>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</si>
  <si>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</si>
  <si>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</si>
  <si>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</si>
  <si>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</si>
  <si>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</si>
  <si>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</si>
  <si>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</si>
  <si>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</si>
  <si>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</si>
  <si>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</si>
  <si>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</si>
  <si>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</si>
  <si>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</si>
  <si>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</si>
  <si>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</si>
  <si>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</si>
  <si>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</si>
  <si>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</si>
  <si>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</si>
  <si>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</si>
  <si>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</si>
  <si>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</si>
  <si>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</si>
  <si>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</si>
  <si>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</si>
  <si>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</si>
  <si>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</si>
  <si>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</si>
  <si>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</si>
  <si>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</si>
  <si>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</si>
  <si>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</si>
  <si>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</si>
  <si>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</si>
  <si>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</si>
  <si>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</si>
  <si>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</si>
  <si>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</si>
  <si>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</si>
  <si>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</si>
  <si>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</si>
  <si>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</si>
  <si>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</si>
  <si>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</si>
  <si>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</si>
  <si>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</si>
  <si>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</si>
  <si>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</si>
  <si>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</si>
  <si>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</si>
  <si>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</si>
  <si>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</si>
  <si>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</si>
  <si>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</si>
  <si>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</si>
  <si>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</si>
  <si>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</si>
  <si>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</si>
  <si>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</si>
  <si>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</si>
  <si>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</si>
  <si>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</si>
  <si>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</si>
  <si>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</si>
  <si>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</si>
  <si>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</si>
  <si>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</si>
  <si>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</si>
  <si>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</si>
  <si>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</si>
  <si>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</si>
  <si>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</si>
  <si>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</si>
  <si>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</si>
  <si>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</si>
  <si>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</si>
  <si>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</si>
  <si>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</si>
  <si>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</si>
  <si>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</si>
  <si>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</si>
  <si>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</si>
  <si>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</si>
  <si>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</si>
  <si>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</si>
  <si>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</si>
  <si>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</si>
  <si>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</si>
  <si>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</si>
  <si>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</si>
  <si>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</si>
  <si>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</si>
  <si>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</si>
  <si>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</si>
  <si>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</si>
  <si>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</si>
  <si>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</si>
  <si>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</si>
  <si>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</si>
  <si>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</si>
  <si>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</si>
  <si>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</si>
  <si>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</si>
  <si>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</si>
  <si>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</si>
  <si>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</si>
  <si>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</si>
  <si>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</si>
  <si>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</si>
  <si>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</si>
  <si>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</si>
  <si>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</si>
  <si>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</si>
  <si>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</si>
  <si>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</si>
  <si>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</si>
  <si>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</si>
  <si>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</si>
  <si>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</si>
  <si>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</si>
  <si>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</si>
  <si>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</si>
  <si>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</si>
  <si>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</si>
  <si>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</si>
  <si>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</si>
  <si>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</si>
  <si>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</si>
  <si>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</si>
  <si>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</si>
  <si>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</si>
  <si>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</si>
  <si>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</si>
  <si>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</si>
  <si>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</si>
  <si>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</si>
  <si>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</si>
  <si>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</si>
  <si>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</si>
  <si>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</si>
  <si>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</si>
  <si>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</si>
  <si>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</si>
  <si>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</si>
  <si>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</si>
  <si>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</si>
  <si>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</si>
  <si>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</si>
  <si>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</si>
  <si>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</si>
  <si>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</si>
  <si>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</si>
  <si>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</si>
  <si>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</si>
  <si>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</si>
  <si>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</si>
  <si>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</si>
  <si>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</si>
  <si>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</si>
  <si>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</si>
  <si>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</si>
  <si>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</si>
  <si>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</si>
  <si>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</si>
  <si>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</si>
  <si>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</si>
  <si>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</si>
  <si>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</si>
  <si>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</si>
  <si>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</si>
  <si>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</si>
  <si>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</si>
  <si>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</si>
  <si>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</si>
  <si>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</si>
  <si>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</si>
  <si>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</si>
  <si>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</si>
  <si>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</si>
  <si>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</si>
  <si>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</si>
  <si>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</si>
  <si>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</si>
  <si>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</si>
  <si>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</si>
  <si>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</si>
  <si>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</si>
  <si>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</si>
  <si>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</si>
  <si>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</si>
  <si>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</si>
  <si>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</si>
  <si>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</si>
  <si>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</si>
  <si>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</si>
  <si>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</si>
  <si>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</si>
  <si>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</si>
  <si>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</si>
  <si>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</si>
  <si>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</si>
  <si>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</si>
  <si>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</si>
  <si>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</si>
  <si>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</si>
  <si>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</si>
  <si>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</si>
  <si>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</si>
  <si>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</si>
  <si>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</si>
  <si>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</si>
  <si>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</si>
  <si>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</si>
  <si>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</si>
  <si>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</si>
  <si>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</si>
  <si>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</si>
  <si>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</si>
  <si>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</si>
  <si>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</si>
  <si>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</si>
  <si>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</si>
  <si>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</si>
  <si>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</si>
  <si>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</si>
  <si>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</si>
  <si>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</si>
  <si>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</si>
  <si>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</si>
  <si>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</si>
  <si>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</si>
  <si>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</si>
  <si>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</si>
  <si>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</si>
  <si>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</si>
  <si>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</si>
  <si>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</si>
  <si>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</si>
  <si>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</si>
  <si>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</si>
  <si>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</si>
  <si>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</si>
  <si>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</si>
  <si>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</si>
  <si>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</si>
  <si>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</si>
  <si>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</si>
  <si>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</si>
  <si>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</si>
  <si>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</si>
  <si>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</si>
  <si>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</si>
  <si>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</si>
  <si>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</si>
  <si>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</si>
  <si>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</si>
  <si>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</si>
  <si>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</si>
  <si>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</si>
  <si>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</si>
  <si>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</si>
  <si>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</si>
  <si>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</si>
  <si>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</si>
  <si>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</si>
  <si>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</si>
  <si>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</si>
  <si>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</si>
  <si>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</si>
  <si>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</si>
  <si>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</si>
  <si>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</si>
  <si>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</si>
  <si>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</si>
  <si>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</si>
  <si>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</si>
  <si>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</si>
  <si>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</si>
  <si>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</si>
  <si>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</si>
  <si>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</si>
  <si>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</si>
  <si>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</si>
  <si>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</si>
  <si>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</si>
  <si>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</si>
  <si>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</si>
  <si>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</si>
  <si>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</si>
  <si>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</si>
  <si>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</si>
  <si>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</si>
  <si>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</si>
  <si>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</si>
  <si>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</si>
  <si>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</si>
  <si>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</si>
  <si>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</si>
  <si>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</si>
  <si>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</si>
  <si>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</si>
  <si>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</si>
  <si>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</si>
  <si>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</si>
  <si>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</si>
  <si>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</si>
  <si>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</si>
  <si>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</si>
  <si>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</si>
  <si>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</si>
  <si>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</si>
  <si>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</si>
  <si>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</si>
  <si>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</si>
  <si>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</si>
  <si>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</si>
  <si>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</si>
  <si>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</si>
  <si>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</si>
  <si>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</si>
  <si>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</si>
  <si>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</si>
  <si>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</si>
  <si>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</si>
  <si>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</si>
  <si>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</si>
  <si>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</si>
  <si>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</si>
  <si>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</si>
  <si>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</si>
  <si>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</si>
  <si>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</si>
  <si>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</si>
  <si>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</si>
  <si>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</si>
  <si>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</si>
  <si>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</si>
  <si>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</si>
  <si>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</si>
  <si>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</si>
  <si>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</si>
  <si>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</si>
  <si>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</si>
  <si>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</si>
  <si>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</si>
  <si>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</si>
  <si>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</si>
  <si>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</si>
  <si>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</si>
  <si>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</si>
  <si>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</si>
  <si>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</si>
  <si>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</si>
  <si>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</si>
  <si>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</si>
  <si>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</si>
  <si>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</si>
  <si>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</si>
  <si>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</si>
  <si>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</si>
  <si>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</si>
  <si>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</si>
  <si>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</si>
  <si>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</si>
  <si>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</si>
  <si>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</si>
  <si>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</si>
  <si>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</si>
  <si>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</si>
  <si>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</si>
  <si>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</si>
  <si>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</si>
  <si>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</si>
  <si>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</si>
  <si>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</si>
  <si>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</si>
  <si>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</si>
  <si>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</si>
  <si>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</si>
  <si>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</si>
  <si>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</si>
  <si>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</si>
  <si>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</si>
  <si>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</si>
  <si>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</si>
  <si>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</si>
  <si>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</si>
  <si>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</si>
  <si>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</si>
  <si>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</si>
  <si>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</si>
  <si>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</si>
  <si>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</si>
  <si>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</si>
  <si>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</si>
  <si>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</si>
  <si>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</si>
  <si>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</si>
  <si>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</si>
  <si>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</si>
  <si>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</si>
  <si>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</si>
  <si>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</si>
  <si>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</si>
  <si>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</si>
  <si>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</si>
  <si>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</si>
  <si>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</si>
  <si>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</si>
  <si>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</si>
  <si>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</si>
  <si>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</si>
  <si>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</si>
  <si>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</si>
  <si>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</si>
  <si>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</si>
  <si>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</si>
  <si>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</si>
  <si>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</si>
  <si>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</si>
  <si>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</si>
  <si>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</si>
  <si>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</si>
  <si>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</si>
  <si>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</si>
  <si>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</si>
  <si>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</si>
  <si>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</si>
  <si>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</si>
  <si>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</si>
  <si>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</si>
  <si>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</si>
  <si>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</si>
  <si>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</si>
  <si>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</si>
  <si>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</si>
  <si>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</si>
  <si>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</si>
  <si>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</si>
  <si>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</si>
  <si>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</si>
  <si>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</si>
  <si>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</si>
  <si>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</si>
  <si>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</si>
  <si>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</si>
  <si>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</si>
  <si>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</si>
  <si>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</si>
  <si>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</si>
  <si>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</si>
  <si>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</si>
  <si>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</si>
  <si>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</si>
  <si>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</si>
  <si>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</si>
  <si>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</si>
  <si>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</si>
  <si>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</si>
  <si>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</si>
  <si>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</si>
  <si>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</si>
  <si>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</si>
  <si>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</si>
  <si>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</si>
  <si>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</si>
  <si>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</si>
  <si>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</si>
  <si>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</si>
  <si>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</si>
  <si>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</si>
  <si>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</si>
  <si>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</si>
  <si>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</si>
  <si>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</si>
  <si>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</si>
  <si>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</si>
  <si>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</si>
  <si>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</si>
  <si>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</si>
  <si>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</si>
  <si>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</si>
  <si>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</si>
  <si>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</si>
  <si>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</si>
  <si>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</si>
  <si>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</si>
  <si>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</si>
  <si>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</si>
  <si>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</si>
  <si>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</si>
  <si>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</si>
  <si>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</si>
  <si>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</si>
  <si>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</si>
  <si>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</si>
  <si>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</si>
  <si>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</si>
  <si>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</si>
  <si>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</si>
  <si>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</si>
  <si>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</si>
  <si>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</si>
  <si>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</si>
  <si>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</si>
  <si>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</si>
  <si>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</si>
  <si>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</si>
  <si>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</si>
  <si>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</si>
  <si>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</si>
  <si>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</si>
  <si>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</si>
  <si>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</si>
  <si>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</si>
  <si>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</si>
  <si>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</si>
  <si>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</si>
  <si>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</si>
  <si>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</si>
  <si>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</si>
  <si>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</si>
  <si>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</si>
  <si>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</si>
  <si>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</si>
  <si>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</si>
  <si>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</si>
  <si>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</si>
  <si>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</si>
  <si>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</si>
  <si>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</si>
  <si>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</si>
  <si>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</si>
  <si>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</si>
  <si>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</si>
  <si>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</si>
  <si>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</si>
  <si>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</si>
  <si>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</si>
  <si>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</si>
  <si>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</si>
  <si>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</si>
  <si>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</si>
  <si>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</si>
  <si>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</si>
  <si>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</si>
  <si>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</si>
  <si>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</si>
  <si>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</si>
  <si>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</si>
  <si>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</si>
  <si>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</si>
  <si>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</si>
  <si>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</si>
  <si>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</si>
  <si>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</si>
  <si>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</si>
  <si>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</si>
  <si>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</si>
  <si>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</si>
  <si>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</si>
  <si>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</si>
  <si>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</si>
  <si>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</si>
  <si>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</si>
  <si>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</si>
  <si>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</si>
  <si>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</si>
  <si>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</si>
  <si>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</si>
  <si>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</si>
  <si>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</si>
  <si>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</si>
  <si>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</si>
  <si>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</si>
  <si>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</si>
  <si>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</si>
  <si>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</si>
  <si>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</si>
  <si>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</si>
  <si>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</si>
  <si>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</si>
  <si>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</si>
  <si>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</si>
  <si>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</si>
  <si>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</si>
  <si>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</si>
  <si>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</si>
  <si>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</si>
  <si>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</si>
  <si>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</si>
  <si>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</si>
  <si>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</si>
  <si>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</si>
  <si>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</si>
  <si>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</si>
  <si>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</si>
  <si>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</si>
  <si>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</si>
  <si>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</si>
  <si>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</si>
  <si>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</si>
  <si>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</si>
  <si>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</si>
  <si>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</si>
  <si>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</si>
  <si>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</si>
  <si>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</si>
  <si>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</si>
  <si>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</si>
  <si>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</si>
  <si>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</si>
  <si>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</si>
  <si>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</si>
  <si>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</si>
  <si>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</si>
  <si>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</si>
  <si>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</si>
  <si>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</si>
  <si>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</si>
  <si>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</si>
  <si>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</si>
  <si>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</si>
  <si>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</si>
  <si>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</si>
  <si>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</si>
  <si>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</si>
  <si>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</si>
  <si>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</si>
  <si>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</si>
  <si>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</si>
  <si>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</si>
  <si>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</si>
  <si>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</si>
  <si>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</si>
  <si>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</si>
  <si>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</si>
  <si>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</si>
  <si>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</si>
  <si>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</si>
  <si>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</si>
  <si>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</si>
  <si>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</si>
  <si>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</si>
  <si>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</si>
  <si>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</si>
  <si>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</si>
  <si>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</si>
  <si>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</si>
  <si>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</si>
  <si>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</si>
  <si>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</si>
  <si>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</si>
  <si>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</si>
  <si>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</si>
  <si>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</si>
  <si>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</si>
  <si>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</si>
  <si>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</si>
  <si>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</si>
  <si>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</si>
  <si>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</si>
  <si>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</si>
  <si>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</si>
  <si>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</si>
  <si>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</si>
  <si>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</si>
  <si>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</si>
  <si>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</si>
  <si>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</si>
  <si>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</si>
  <si>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</si>
  <si>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</si>
  <si>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</si>
  <si>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</si>
  <si>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</si>
  <si>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</si>
  <si>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</si>
  <si>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</si>
  <si>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</si>
  <si>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</si>
  <si>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</si>
  <si>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</si>
  <si>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</si>
  <si>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</si>
  <si>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</si>
  <si>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</si>
  <si>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</si>
  <si>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</si>
  <si>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</si>
  <si>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</si>
  <si>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</si>
  <si>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</si>
  <si>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</si>
  <si>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</si>
  <si>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</si>
  <si>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</si>
  <si>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</si>
  <si>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</si>
  <si>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</si>
  <si>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</si>
  <si>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</si>
  <si>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</si>
  <si>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</si>
  <si>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</si>
  <si>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</si>
  <si>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</si>
  <si>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</si>
  <si>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</si>
  <si>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</si>
  <si>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</si>
  <si>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</si>
  <si>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</si>
  <si>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</si>
  <si>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</si>
  <si>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</si>
  <si>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</si>
  <si>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</si>
  <si>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</si>
  <si>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</si>
  <si>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</si>
  <si>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</si>
  <si>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</si>
  <si>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</si>
  <si>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</si>
  <si>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</si>
  <si>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</si>
  <si>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</si>
  <si>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</si>
  <si>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</si>
  <si>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</si>
  <si>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</si>
  <si>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</si>
  <si>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</si>
  <si>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</si>
  <si>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</si>
  <si>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</si>
  <si>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</si>
  <si>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</si>
  <si>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</si>
  <si>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</si>
  <si>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</si>
  <si>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</si>
  <si>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</si>
  <si>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</si>
  <si>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</si>
  <si>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</si>
  <si>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</si>
  <si>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</si>
  <si>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</si>
  <si>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</si>
  <si>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</si>
  <si>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</si>
  <si>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</si>
  <si>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</si>
  <si>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</si>
  <si>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</si>
  <si>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</si>
  <si>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</si>
  <si>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</si>
  <si>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</si>
  <si>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</si>
  <si>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</si>
  <si>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</si>
  <si>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</si>
  <si>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</si>
  <si>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</si>
  <si>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</si>
  <si>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</si>
  <si>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</si>
  <si>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</si>
  <si>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</si>
  <si>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</si>
  <si>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</si>
  <si>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</si>
  <si>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</si>
  <si>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</si>
  <si>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</si>
  <si>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</si>
  <si>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</si>
  <si>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</si>
  <si>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</si>
  <si>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</si>
  <si>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</si>
  <si>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</si>
  <si>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</si>
  <si>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</si>
  <si>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</si>
  <si>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</si>
  <si>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</si>
  <si>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</si>
  <si>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</si>
  <si>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</si>
  <si>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</si>
  <si>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</si>
  <si>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</si>
  <si>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</si>
  <si>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</si>
  <si>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</si>
  <si>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</si>
  <si>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</si>
  <si>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</si>
  <si>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</si>
  <si>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</si>
  <si>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</si>
  <si>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</si>
  <si>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</si>
  <si>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</si>
  <si>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</si>
  <si>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</si>
  <si>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</si>
  <si>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</si>
  <si>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</si>
  <si>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</si>
  <si>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</si>
  <si>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</si>
  <si>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</si>
  <si>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</si>
  <si>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</si>
  <si>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</si>
  <si>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</si>
  <si>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</si>
  <si>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</si>
  <si>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</si>
  <si>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</si>
  <si>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</si>
  <si>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</si>
  <si>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</si>
  <si>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</si>
  <si>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</si>
  <si>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</si>
  <si>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</si>
  <si>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</si>
  <si>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</si>
  <si>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</si>
  <si>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</si>
  <si>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</si>
  <si>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</si>
  <si>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</si>
  <si>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</si>
  <si>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</si>
  <si>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</si>
  <si>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</si>
  <si>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</si>
  <si>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</si>
  <si>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</si>
  <si>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</si>
  <si>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</si>
  <si>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</si>
  <si>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</si>
  <si>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</si>
  <si>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</si>
  <si>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</si>
  <si>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</si>
  <si>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</si>
  <si>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</si>
  <si>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</si>
  <si>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</si>
  <si>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</si>
  <si>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</si>
  <si>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</si>
  <si>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</si>
  <si>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</si>
  <si>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</si>
  <si>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</si>
  <si>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</si>
  <si>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</si>
  <si>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</si>
  <si>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</si>
  <si>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</si>
  <si>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</si>
  <si>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</si>
  <si>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</si>
  <si>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</si>
  <si>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</si>
  <si>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</si>
  <si>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</si>
  <si>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</si>
  <si>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</si>
  <si>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</si>
  <si>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</si>
  <si>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</si>
  <si>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</si>
  <si>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</si>
  <si>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</si>
  <si>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</si>
  <si>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</si>
  <si>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</si>
  <si>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</si>
  <si>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</si>
  <si>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</si>
  <si>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</si>
  <si>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</si>
  <si>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</si>
  <si>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</si>
  <si>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</si>
  <si>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</si>
  <si>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</si>
  <si>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</si>
  <si>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</si>
  <si>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</si>
  <si>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</si>
  <si>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</si>
  <si>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</si>
  <si>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</si>
  <si>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</si>
  <si>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</si>
  <si>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</si>
  <si>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</si>
  <si>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</si>
  <si>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</si>
  <si>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</si>
  <si>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</si>
  <si>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</si>
  <si>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</si>
  <si>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</si>
  <si>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</si>
  <si>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</si>
  <si>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</si>
  <si>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</si>
  <si>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</si>
  <si>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</si>
  <si>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</si>
  <si>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</si>
  <si>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</si>
  <si>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</si>
  <si>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</si>
  <si>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</si>
  <si>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</si>
  <si>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</si>
  <si>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</si>
  <si>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</si>
  <si>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</si>
  <si>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</si>
  <si>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</si>
  <si>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</si>
  <si>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</si>
  <si>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</si>
  <si>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</si>
  <si>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</si>
  <si>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</si>
  <si>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</si>
  <si>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</si>
  <si>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</si>
  <si>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</si>
  <si>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</si>
  <si>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</si>
  <si>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</si>
  <si>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</si>
  <si>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</si>
  <si>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</si>
  <si>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</si>
  <si>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</si>
  <si>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</si>
  <si>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</si>
  <si>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</si>
  <si>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</si>
  <si>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</si>
  <si>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</si>
  <si>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</si>
  <si>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</si>
  <si>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</si>
  <si>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</si>
  <si>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</si>
  <si>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</si>
  <si>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</si>
  <si>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</si>
  <si>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</si>
  <si>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</si>
  <si>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</si>
  <si>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</si>
  <si>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</si>
  <si>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</si>
  <si>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</si>
  <si>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</si>
  <si>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</si>
  <si>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</si>
  <si>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</si>
  <si>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</si>
  <si>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</si>
  <si>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</si>
  <si>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</si>
  <si>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</si>
  <si>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</si>
  <si>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</si>
  <si>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</si>
  <si>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</si>
  <si>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</si>
  <si>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</si>
  <si>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</si>
  <si>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</si>
  <si>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</si>
  <si>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</si>
  <si>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</si>
  <si>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</si>
  <si>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</si>
  <si>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</si>
  <si>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</si>
  <si>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</si>
  <si>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</si>
  <si>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</si>
  <si>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</si>
  <si>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</si>
  <si>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</si>
  <si>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</si>
  <si>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</si>
  <si>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</si>
  <si>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</si>
  <si>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</si>
  <si>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</si>
  <si>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</si>
  <si>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</si>
  <si>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</si>
  <si>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</si>
  <si>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</si>
  <si>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</si>
  <si>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</si>
  <si>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</si>
  <si>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</si>
  <si>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</si>
  <si>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</si>
  <si>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</si>
  <si>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</si>
  <si>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</si>
  <si>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</si>
  <si>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</si>
  <si>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</si>
  <si>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</si>
  <si>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</si>
  <si>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</si>
  <si>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</si>
  <si>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</si>
  <si>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</si>
  <si>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</si>
  <si>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</si>
  <si>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</si>
  <si>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</si>
  <si>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</si>
  <si>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</si>
  <si>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</si>
  <si>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</si>
  <si>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</si>
  <si>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</si>
  <si>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</si>
  <si>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</si>
  <si>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</si>
  <si>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</si>
  <si>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</si>
  <si>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</si>
  <si>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</si>
  <si>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</si>
  <si>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</si>
  <si>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</si>
  <si>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</si>
  <si>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</si>
  <si>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</si>
  <si>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</si>
  <si>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</si>
  <si>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</si>
  <si>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</si>
  <si>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</si>
  <si>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</si>
  <si>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</si>
  <si>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</si>
  <si>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</si>
  <si>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</si>
  <si>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</si>
  <si>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</si>
  <si>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</si>
  <si>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</si>
  <si>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</si>
  <si>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</si>
  <si>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</si>
  <si>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</si>
  <si>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</si>
  <si>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</si>
  <si>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</si>
  <si>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</si>
  <si>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</si>
  <si>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</si>
  <si>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</si>
  <si>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</si>
  <si>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</si>
  <si>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</si>
  <si>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</si>
  <si>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</si>
  <si>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</si>
  <si>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</si>
  <si>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</si>
  <si>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</si>
  <si>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</si>
  <si>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</si>
  <si>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</si>
  <si>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</si>
  <si>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</si>
  <si>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</si>
  <si>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</si>
  <si>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</si>
  <si>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</si>
  <si>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</si>
  <si>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</si>
  <si>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</si>
  <si>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</si>
  <si>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</si>
  <si>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</si>
  <si>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</si>
  <si>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</si>
  <si>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</si>
  <si>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</si>
  <si>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</si>
  <si>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</si>
  <si>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</si>
  <si>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</si>
  <si>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</si>
  <si>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</si>
  <si>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</si>
  <si>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</si>
  <si>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</si>
  <si>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</si>
  <si>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</si>
  <si>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</si>
  <si>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</si>
  <si>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</si>
  <si>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</si>
  <si>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</si>
  <si>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</si>
  <si>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</si>
  <si>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</si>
  <si>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</si>
  <si>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</si>
  <si>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</si>
  <si>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</si>
  <si>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</si>
  <si>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</si>
  <si>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</si>
  <si>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</si>
  <si>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</si>
  <si>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</si>
  <si>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</si>
  <si>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</si>
  <si>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</si>
  <si>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</si>
  <si>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</si>
  <si>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</si>
  <si>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</si>
  <si>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</si>
  <si>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</si>
  <si>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</si>
  <si>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</si>
  <si>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</si>
  <si>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</si>
  <si>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</si>
  <si>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</si>
  <si>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</si>
  <si>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</si>
  <si>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</si>
  <si>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</si>
  <si>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</si>
  <si>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</si>
  <si>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</si>
  <si>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</si>
  <si>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</si>
  <si>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</si>
  <si>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</si>
  <si>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</si>
  <si>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</si>
  <si>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</si>
  <si>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</si>
  <si>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</si>
  <si>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</si>
  <si>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</si>
  <si>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</si>
  <si>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</si>
  <si>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</si>
  <si>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</si>
  <si>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</si>
  <si>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</si>
  <si>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</si>
  <si>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</si>
  <si>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</si>
  <si>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</si>
  <si>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</si>
  <si>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</si>
  <si>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</si>
  <si>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</si>
  <si>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</si>
  <si>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</si>
  <si>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</si>
  <si>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</si>
  <si>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</si>
  <si>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</si>
  <si>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</si>
  <si>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</si>
  <si>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</si>
  <si>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</si>
  <si>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</si>
  <si>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</si>
  <si>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</si>
  <si>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</si>
  <si>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</si>
  <si>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</si>
  <si>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</si>
  <si>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</si>
  <si>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</si>
  <si>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</si>
  <si>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</si>
  <si>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</si>
  <si>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</si>
  <si>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</si>
  <si>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</si>
  <si>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</si>
  <si>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</si>
  <si>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</si>
  <si>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</si>
  <si>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</si>
  <si>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</si>
  <si>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</si>
  <si>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</si>
  <si>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</si>
  <si>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</si>
  <si>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</si>
  <si>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</si>
  <si>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</si>
  <si>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</si>
  <si>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</si>
  <si>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</si>
  <si>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</si>
  <si>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</si>
  <si>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</si>
  <si>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</si>
  <si>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</si>
  <si>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</si>
  <si>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</si>
  <si>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</si>
  <si>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</si>
  <si>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</si>
  <si>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</si>
  <si>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</si>
  <si>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</si>
  <si>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</si>
  <si>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</si>
  <si>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</si>
  <si>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</si>
  <si>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</si>
  <si>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</si>
  <si>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</si>
  <si>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</si>
  <si>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</si>
  <si>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</si>
  <si>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</si>
  <si>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</si>
  <si>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</si>
  <si>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</si>
  <si>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</si>
  <si>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</si>
  <si>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</si>
  <si>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</si>
  <si>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</si>
  <si>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</si>
  <si>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</si>
  <si>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</si>
  <si>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</si>
  <si>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</si>
  <si>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</si>
  <si>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</si>
  <si>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</si>
  <si>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</si>
  <si>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</si>
  <si>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</si>
  <si>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</si>
  <si>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</si>
  <si>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</si>
  <si>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</si>
  <si>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</si>
  <si>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</si>
  <si>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</si>
  <si>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</si>
  <si>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</si>
  <si>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</si>
  <si>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</si>
  <si>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</si>
  <si>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</si>
  <si>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</si>
  <si>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</si>
  <si>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</si>
  <si>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</si>
  <si>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</si>
  <si>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</si>
  <si>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</si>
  <si>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</si>
  <si>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</si>
  <si>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</si>
  <si>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</si>
  <si>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</si>
  <si>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</si>
  <si>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</si>
  <si>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</si>
  <si>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</si>
  <si>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</si>
  <si>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</si>
  <si>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</si>
  <si>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</si>
  <si>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</si>
  <si>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</si>
  <si>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</si>
  <si>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</si>
  <si>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</si>
  <si>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</si>
  <si>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</si>
  <si>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</si>
  <si>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</si>
  <si>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</si>
  <si>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</si>
  <si>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</si>
  <si>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</si>
  <si>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</si>
  <si>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</si>
  <si>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</si>
  <si>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</si>
  <si>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</si>
  <si>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</si>
  <si>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</si>
  <si>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</si>
  <si>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</si>
  <si>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</si>
  <si>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</si>
  <si>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</si>
  <si>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</si>
  <si>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</si>
  <si>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</si>
  <si>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</si>
  <si>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</si>
  <si>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</si>
  <si>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</si>
  <si>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</si>
  <si>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</si>
  <si>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</si>
  <si>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</si>
  <si>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</si>
  <si>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</si>
  <si>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</si>
  <si>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</si>
  <si>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</si>
  <si>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</si>
  <si>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</si>
  <si>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</si>
  <si>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</si>
  <si>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</si>
  <si>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</si>
  <si>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</si>
  <si>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</si>
  <si>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</si>
  <si>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</si>
  <si>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</si>
  <si>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</si>
  <si>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</si>
  <si>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</si>
  <si>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</si>
  <si>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</si>
  <si>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</si>
  <si>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</si>
  <si>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</si>
  <si>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</si>
  <si>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</si>
  <si>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</si>
  <si>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</si>
  <si>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</si>
  <si>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</si>
  <si>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</si>
  <si>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</si>
  <si>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</si>
  <si>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</si>
  <si>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</si>
  <si>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</si>
  <si>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</si>
  <si>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</si>
  <si>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</si>
  <si>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</si>
  <si>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</si>
  <si>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</si>
  <si>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</si>
  <si>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</si>
  <si>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</si>
  <si>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</si>
  <si>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</si>
  <si>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</si>
  <si>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</si>
  <si>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</si>
  <si>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</si>
  <si>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</si>
  <si>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</si>
  <si>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</si>
  <si>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</si>
  <si>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</si>
  <si>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</si>
  <si>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</si>
  <si>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</si>
  <si>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</si>
  <si>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</si>
  <si>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</si>
  <si>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</si>
  <si>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</si>
  <si>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</si>
  <si>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</si>
  <si>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</si>
  <si>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</si>
  <si>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</si>
  <si>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</si>
  <si>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</si>
  <si>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</si>
  <si>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</si>
  <si>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</si>
  <si>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</si>
  <si>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</si>
  <si>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</si>
  <si>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</si>
  <si>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</si>
  <si>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</si>
  <si>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</si>
  <si>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</si>
  <si>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</si>
  <si>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</si>
  <si>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</si>
  <si>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</si>
  <si>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</si>
  <si>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</si>
  <si>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</si>
  <si>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</si>
  <si>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</si>
  <si>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</si>
  <si>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</si>
  <si>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</si>
  <si>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</si>
  <si>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</si>
  <si>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</si>
  <si>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</si>
  <si>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</si>
  <si>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</si>
  <si>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</si>
  <si>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</si>
  <si>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</si>
  <si>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</si>
  <si>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</si>
  <si>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</si>
  <si>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</si>
  <si>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</si>
  <si>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</si>
  <si>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</si>
  <si>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</si>
  <si>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</si>
  <si>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</si>
  <si>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</si>
  <si>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</si>
  <si>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</si>
  <si>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</si>
  <si>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</si>
  <si>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</si>
  <si>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</si>
  <si>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</si>
  <si>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</si>
  <si>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</si>
  <si>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</si>
  <si>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</si>
  <si>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</si>
  <si>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</si>
  <si>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</si>
  <si>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</si>
  <si>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</si>
  <si>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</si>
  <si>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</si>
  <si>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</si>
  <si>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</si>
  <si>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</si>
  <si>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</si>
  <si>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</si>
  <si>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</si>
  <si>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</si>
  <si>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</si>
  <si>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</si>
  <si>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</si>
  <si>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</si>
  <si>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</si>
  <si>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</si>
  <si>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</si>
  <si>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</si>
  <si>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</si>
  <si>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</si>
  <si>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</si>
  <si>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</si>
  <si>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</si>
  <si>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</si>
  <si>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</si>
  <si>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</si>
  <si>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</si>
  <si>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</si>
  <si>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</si>
  <si>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</si>
  <si>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</si>
  <si>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</si>
  <si>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</si>
  <si>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</si>
  <si>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</si>
  <si>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</si>
  <si>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</si>
  <si>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</si>
  <si>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</si>
  <si>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</si>
  <si>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</si>
  <si>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</si>
  <si>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</si>
  <si>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</si>
  <si>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</si>
  <si>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</si>
  <si>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</si>
  <si>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</si>
  <si>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</si>
  <si>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</si>
  <si>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</si>
  <si>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</si>
  <si>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</si>
  <si>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</si>
  <si>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</si>
  <si>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</si>
  <si>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</si>
  <si>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</si>
  <si>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</si>
  <si>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</si>
  <si>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</si>
  <si>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</si>
  <si>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</si>
  <si>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</si>
  <si>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</si>
  <si>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</si>
  <si>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</si>
  <si>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</si>
  <si>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</si>
  <si>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</si>
  <si>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</si>
  <si>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</si>
  <si>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</si>
  <si>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</si>
  <si>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</si>
  <si>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</si>
  <si>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</si>
  <si>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</si>
  <si>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</si>
  <si>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</si>
  <si>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</si>
  <si>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</si>
  <si>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</si>
  <si>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</si>
  <si>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</si>
  <si>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</si>
  <si>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</si>
  <si>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</si>
  <si>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</si>
  <si>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</si>
  <si>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</si>
  <si>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</si>
  <si>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</si>
  <si>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</si>
  <si>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</si>
  <si>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</si>
  <si>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</si>
  <si>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</si>
  <si>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</si>
  <si>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</si>
  <si>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</si>
  <si>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</si>
  <si>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</si>
  <si>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</si>
  <si>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</si>
  <si>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</si>
  <si>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</si>
  <si>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</si>
  <si>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</si>
  <si>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</si>
  <si>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</si>
  <si>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</si>
  <si>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</si>
  <si>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</si>
  <si>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</si>
  <si>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</si>
  <si>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</si>
  <si>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</si>
  <si>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</si>
  <si>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</si>
  <si>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</si>
  <si>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</si>
  <si>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</si>
  <si>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</si>
  <si>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</si>
  <si>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</si>
  <si>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</si>
  <si>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</si>
  <si>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</si>
  <si>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</si>
  <si>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</si>
  <si>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</si>
  <si>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</si>
  <si>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</si>
  <si>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</si>
  <si>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</si>
  <si>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</si>
  <si>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</si>
  <si>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</si>
  <si>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</si>
  <si>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</si>
  <si>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</si>
  <si>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</si>
  <si>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</si>
  <si>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</si>
  <si>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</si>
  <si>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</si>
  <si>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</si>
  <si>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</si>
  <si>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</si>
  <si>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</si>
  <si>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</si>
  <si>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</si>
  <si>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</si>
  <si>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</si>
  <si>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</si>
  <si>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</si>
  <si>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</si>
  <si>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</si>
  <si>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</si>
  <si>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</si>
  <si>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</si>
  <si>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</si>
  <si>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</si>
  <si>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</si>
  <si>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</si>
  <si>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</si>
  <si>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</si>
  <si>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</si>
  <si>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</si>
  <si>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</si>
  <si>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</si>
  <si>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</si>
  <si>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</si>
  <si>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</si>
  <si>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</si>
  <si>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</si>
  <si>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</si>
  <si>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</si>
  <si>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</si>
  <si>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</si>
  <si>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</si>
  <si>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</si>
  <si>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</si>
  <si>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</si>
  <si>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</si>
  <si>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</si>
  <si>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</si>
  <si>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</si>
  <si>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</si>
  <si>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</si>
  <si>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</si>
  <si>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</si>
  <si>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</si>
  <si>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</si>
  <si>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</si>
  <si>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</si>
  <si>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</si>
  <si>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</si>
  <si>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</si>
  <si>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</si>
  <si>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</si>
  <si>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</si>
  <si>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</si>
  <si>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</si>
  <si>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</si>
  <si>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</si>
  <si>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</si>
  <si>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</si>
  <si>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</si>
  <si>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</si>
  <si>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</si>
  <si>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</si>
  <si>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</si>
  <si>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</si>
  <si>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</si>
  <si>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</si>
  <si>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</si>
  <si>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</si>
  <si>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</si>
  <si>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</si>
  <si>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</si>
  <si>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</si>
  <si>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</si>
  <si>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</si>
  <si>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</si>
  <si>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</si>
  <si>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</si>
  <si>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</si>
  <si>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</si>
  <si>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</si>
  <si>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</si>
  <si>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</si>
  <si>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</si>
  <si>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</si>
  <si>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</si>
  <si>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</si>
  <si>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</si>
  <si>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</si>
  <si>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</si>
  <si>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</si>
  <si>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</si>
  <si>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</si>
  <si>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</si>
  <si>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</si>
  <si>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</si>
  <si>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</si>
  <si>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</si>
  <si>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</si>
  <si>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</si>
  <si>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</si>
  <si>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</si>
  <si>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</si>
  <si>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</si>
  <si>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</si>
  <si>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</si>
  <si>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</si>
  <si>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</si>
  <si>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</si>
  <si>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</si>
  <si>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</si>
  <si>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</si>
  <si>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</si>
  <si>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</si>
  <si>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</si>
  <si>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</si>
  <si>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</si>
  <si>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</si>
  <si>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</si>
  <si>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</si>
  <si>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</si>
  <si>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</si>
  <si>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</si>
  <si>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</si>
  <si>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</si>
  <si>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</si>
  <si>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</si>
  <si>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</si>
  <si>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</si>
  <si>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</si>
  <si>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</si>
  <si>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</si>
  <si>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</si>
  <si>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</si>
  <si>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</si>
  <si>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</si>
  <si>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</si>
  <si>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</si>
  <si>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</si>
  <si>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</si>
  <si>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</si>
  <si>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</si>
  <si>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</si>
  <si>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</si>
  <si>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</si>
  <si>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</si>
  <si>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</si>
  <si>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</si>
  <si>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</si>
  <si>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</si>
  <si>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</si>
  <si>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</si>
  <si>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</si>
  <si>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</si>
  <si>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</si>
  <si>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</si>
  <si>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</si>
  <si>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</si>
  <si>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</si>
  <si>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</si>
  <si>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</si>
  <si>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</si>
  <si>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</si>
  <si>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</si>
  <si>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</si>
  <si>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</si>
  <si>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</si>
  <si>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</si>
  <si>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</si>
  <si>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</si>
  <si>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</si>
  <si>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</si>
  <si>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</si>
  <si>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</si>
  <si>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</si>
  <si>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</si>
  <si>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</si>
  <si>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</si>
  <si>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</si>
  <si>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</si>
  <si>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</si>
  <si>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</si>
  <si>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</si>
  <si>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</si>
  <si>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</si>
  <si>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</si>
  <si>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</si>
  <si>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</si>
  <si>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</si>
  <si>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</si>
  <si>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</si>
  <si>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</si>
  <si>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</si>
  <si>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</si>
  <si>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</si>
  <si>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</si>
  <si>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</si>
  <si>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</si>
  <si>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</si>
  <si>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</si>
  <si>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</si>
  <si>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</si>
  <si>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</si>
  <si>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</si>
  <si>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</si>
  <si>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</si>
  <si>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</si>
  <si>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</si>
  <si>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</si>
  <si>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</si>
  <si>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</si>
  <si>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</si>
  <si>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</si>
  <si>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</si>
  <si>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</si>
  <si>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</si>
  <si>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</si>
  <si>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</si>
  <si>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</si>
  <si>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</si>
  <si>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</si>
  <si>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</si>
  <si>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</si>
  <si>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</si>
  <si>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</si>
  <si>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</si>
  <si>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</si>
  <si>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</si>
  <si>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</si>
  <si>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</si>
  <si>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</si>
  <si>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</si>
  <si>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</si>
  <si>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</si>
  <si>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</si>
  <si>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</si>
  <si>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</si>
  <si>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</si>
  <si>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</si>
  <si>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</si>
  <si>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</si>
  <si>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</si>
  <si>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</si>
  <si>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</si>
  <si>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</si>
  <si>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</si>
  <si>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</si>
  <si>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</si>
  <si>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</si>
  <si>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</si>
  <si>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</si>
  <si>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</si>
  <si>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</si>
  <si>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</si>
  <si>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</si>
  <si>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</si>
  <si>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</si>
  <si>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</si>
  <si>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</si>
  <si>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</si>
  <si>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</si>
  <si>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</si>
  <si>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</si>
  <si>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</si>
  <si>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</si>
  <si>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</si>
  <si>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</si>
  <si>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</si>
  <si>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</si>
  <si>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</si>
  <si>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</si>
  <si>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</si>
  <si>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</si>
  <si>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</si>
  <si>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</si>
  <si>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</si>
  <si>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</si>
  <si>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</si>
  <si>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</si>
  <si>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</si>
  <si>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</si>
  <si>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</si>
  <si>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</si>
  <si>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</si>
  <si>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</si>
  <si>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</si>
  <si>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</si>
  <si>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</si>
  <si>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</si>
  <si>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</si>
  <si>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</si>
  <si>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</si>
  <si>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</si>
  <si>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</si>
  <si>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</si>
  <si>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</si>
  <si>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</si>
  <si>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</si>
  <si>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</si>
  <si>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</si>
  <si>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</si>
  <si>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</si>
  <si>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</si>
  <si>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</si>
  <si>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</si>
  <si>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</si>
  <si>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</si>
  <si>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</si>
  <si>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</si>
  <si>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</si>
  <si>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</si>
  <si>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</si>
  <si>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</si>
  <si>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</si>
  <si>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</si>
  <si>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</si>
  <si>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</si>
  <si>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</si>
  <si>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</si>
  <si>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</si>
  <si>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</si>
  <si>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</si>
  <si>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</si>
  <si>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</si>
  <si>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</si>
  <si>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</si>
  <si>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</si>
  <si>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</si>
  <si>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</si>
  <si>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</si>
  <si>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</si>
  <si>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</si>
  <si>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</si>
  <si>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</si>
  <si>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</si>
  <si>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</si>
  <si>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</si>
  <si>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</si>
  <si>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</si>
  <si>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</si>
  <si>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</si>
  <si>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</si>
  <si>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</si>
  <si>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</si>
  <si>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</si>
  <si>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</si>
  <si>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</si>
  <si>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</si>
  <si>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</si>
  <si>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</si>
  <si>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</si>
  <si>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</si>
  <si>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</si>
  <si>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</si>
  <si>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</si>
  <si>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</si>
  <si>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</si>
  <si>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</si>
  <si>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</si>
  <si>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</si>
  <si>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</si>
  <si>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</si>
  <si>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</si>
  <si>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</si>
  <si>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</si>
  <si>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</si>
  <si>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</si>
  <si>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</si>
  <si>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</si>
  <si>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</si>
  <si>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</si>
  <si>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</si>
  <si>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</si>
  <si>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</si>
  <si>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</si>
  <si>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</si>
  <si>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</si>
  <si>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</si>
  <si>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</si>
  <si>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</si>
  <si>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</si>
  <si>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</si>
  <si>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</si>
  <si>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</si>
  <si>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</si>
  <si>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</si>
  <si>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</si>
  <si>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</si>
  <si>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</si>
  <si>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</si>
  <si>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</si>
  <si>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</si>
  <si>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</si>
  <si>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</si>
  <si>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</si>
  <si>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</si>
  <si>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</si>
  <si>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</si>
  <si>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</si>
  <si>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</si>
  <si>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</si>
  <si>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</si>
  <si>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</si>
  <si>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</si>
  <si>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</si>
  <si>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</si>
  <si>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</si>
  <si>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</si>
  <si>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</si>
  <si>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</si>
  <si>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</si>
  <si>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</si>
  <si>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</si>
  <si>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</si>
  <si>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</si>
  <si>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</si>
  <si>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</si>
  <si>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</si>
  <si>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</si>
  <si>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</si>
  <si>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</si>
  <si>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</si>
  <si>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</si>
  <si>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</si>
  <si>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</si>
  <si>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</si>
  <si>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</si>
  <si>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</si>
  <si>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</si>
  <si>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</si>
  <si>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</si>
  <si>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</si>
  <si>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</si>
  <si>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</si>
  <si>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</si>
  <si>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</si>
  <si>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</si>
  <si>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</si>
  <si>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</si>
  <si>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</si>
  <si>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</si>
  <si>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</si>
  <si>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</si>
  <si>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</si>
  <si>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</si>
  <si>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</si>
  <si>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</si>
  <si>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</si>
  <si>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</si>
  <si>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</si>
  <si>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</si>
  <si>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</si>
  <si>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</si>
  <si>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</si>
  <si>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</si>
  <si>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</si>
  <si>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</si>
  <si>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</si>
  <si>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</si>
  <si>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</si>
  <si>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</si>
  <si>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</si>
  <si>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</si>
  <si>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</si>
  <si>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</si>
  <si>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</si>
  <si>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</si>
  <si>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</si>
  <si>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</si>
  <si>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</si>
  <si>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</si>
  <si>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</si>
  <si>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</si>
  <si>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</si>
  <si>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</si>
  <si>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</si>
  <si>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</si>
  <si>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</si>
  <si>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</si>
  <si>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</si>
  <si>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</si>
  <si>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</si>
  <si>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</si>
  <si>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</si>
  <si>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</si>
  <si>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</si>
  <si>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</si>
  <si>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</si>
  <si>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</si>
  <si>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</si>
  <si>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</si>
  <si>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</si>
  <si>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</si>
  <si>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</si>
  <si>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</si>
  <si>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</si>
  <si>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</si>
  <si>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</si>
  <si>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</si>
  <si>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</si>
  <si>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</si>
  <si>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</si>
  <si>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</si>
  <si>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</si>
  <si>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</si>
  <si>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</si>
  <si>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</si>
  <si>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</si>
  <si>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</si>
  <si>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</si>
  <si>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</si>
  <si>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</si>
  <si>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</si>
  <si>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</si>
  <si>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</si>
  <si>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</si>
  <si>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</si>
  <si>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</si>
  <si>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</si>
  <si>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</si>
  <si>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</si>
  <si>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</si>
  <si>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</si>
  <si>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</si>
  <si>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</si>
  <si>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</si>
  <si>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</si>
  <si>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</si>
  <si>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</si>
  <si>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</si>
  <si>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</si>
  <si>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</si>
  <si>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</si>
  <si>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</si>
  <si>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</si>
  <si>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</si>
  <si>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</si>
  <si>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</si>
  <si>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</si>
  <si>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</si>
  <si>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</si>
  <si>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</si>
  <si>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</si>
  <si>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</si>
  <si>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</si>
  <si>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</si>
  <si>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</si>
  <si>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</si>
  <si>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</si>
  <si>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</si>
  <si>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</si>
  <si>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</si>
  <si>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</si>
  <si>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</si>
  <si>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</si>
  <si>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</si>
  <si>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</si>
  <si>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</si>
  <si>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</si>
  <si>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</si>
  <si>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</si>
  <si>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</si>
  <si>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</si>
  <si>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</si>
  <si>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</si>
  <si>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</si>
  <si>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</si>
  <si>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</si>
  <si>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</si>
  <si>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</si>
  <si>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</si>
  <si>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</si>
  <si>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</si>
  <si>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</si>
  <si>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</si>
  <si>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</si>
  <si>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</si>
  <si>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</si>
  <si>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</si>
  <si>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</si>
  <si>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</si>
  <si>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</si>
  <si>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</si>
  <si>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</si>
  <si>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</si>
  <si>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</si>
  <si>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</si>
  <si>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</si>
  <si>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</si>
  <si>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</si>
  <si>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</si>
  <si>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</si>
  <si>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</si>
  <si>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</si>
  <si>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</si>
  <si>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</si>
  <si>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</si>
  <si>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</si>
  <si>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</si>
  <si>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</si>
  <si>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</si>
  <si>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</si>
  <si>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</si>
  <si>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</si>
  <si>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</si>
  <si>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</si>
  <si>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</si>
  <si>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</si>
  <si>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</si>
  <si>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</si>
  <si>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</si>
  <si>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</si>
  <si>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</si>
  <si>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</si>
  <si>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</si>
  <si>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</si>
  <si>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</si>
  <si>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</si>
  <si>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</si>
  <si>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</si>
  <si>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</si>
  <si>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</si>
  <si>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</si>
  <si>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</si>
  <si>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</si>
  <si>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</si>
  <si>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</si>
  <si>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</si>
  <si>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</si>
  <si>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</si>
  <si>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</si>
  <si>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</si>
  <si>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</si>
  <si>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</si>
  <si>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</si>
  <si>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</si>
  <si>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</si>
  <si>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</si>
  <si>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</si>
  <si>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</si>
  <si>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</si>
  <si>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</si>
  <si>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</si>
  <si>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</si>
  <si>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</si>
  <si>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</si>
  <si>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</si>
  <si>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</si>
  <si>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</si>
  <si>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</si>
  <si>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</si>
  <si>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</si>
  <si>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</si>
  <si>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</si>
  <si>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</si>
  <si>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</si>
  <si>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</si>
  <si>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</si>
  <si>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</si>
  <si>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</si>
  <si>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</si>
  <si>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</si>
  <si>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</si>
  <si>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</si>
  <si>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</si>
  <si>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</si>
  <si>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</si>
  <si>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</si>
  <si>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</si>
  <si>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</si>
  <si>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</si>
  <si>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</si>
  <si>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</si>
  <si>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</si>
  <si>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</si>
  <si>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</si>
  <si>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</si>
  <si>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</si>
  <si>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</si>
  <si>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</si>
  <si>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</si>
  <si>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</si>
  <si>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</si>
  <si>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</si>
  <si>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</si>
  <si>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</si>
  <si>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</si>
  <si>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</si>
  <si>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</si>
  <si>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</si>
  <si>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</si>
  <si>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</si>
  <si>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</si>
  <si>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</si>
  <si>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</si>
  <si>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</si>
  <si>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</si>
  <si>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</si>
  <si>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</si>
  <si>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</si>
  <si>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</si>
  <si>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</si>
  <si>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</si>
  <si>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</si>
  <si>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</si>
  <si>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</si>
  <si>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</si>
  <si>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</si>
  <si>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</si>
  <si>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</si>
  <si>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</si>
  <si>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</si>
  <si>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</si>
  <si>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</si>
  <si>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</si>
  <si>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</si>
  <si>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</si>
  <si>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</si>
  <si>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</si>
  <si>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</si>
  <si>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</si>
  <si>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</si>
  <si>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</si>
  <si>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</si>
  <si>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</si>
  <si>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</si>
  <si>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</si>
  <si>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</si>
  <si>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</si>
  <si>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</si>
  <si>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</si>
  <si>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</si>
  <si>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</si>
  <si>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</si>
  <si>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</si>
  <si>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</si>
  <si>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</si>
  <si>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</si>
  <si>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</si>
  <si>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</si>
  <si>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</si>
  <si>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</si>
  <si>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</si>
  <si>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</si>
  <si>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</si>
  <si>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</si>
  <si>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</si>
  <si>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</si>
  <si>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</si>
  <si>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</si>
  <si>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</si>
  <si>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</si>
  <si>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</si>
  <si>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</si>
  <si>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</si>
  <si>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</si>
  <si>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</si>
  <si>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</si>
  <si>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</si>
  <si>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</si>
  <si>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</si>
  <si>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</si>
  <si>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</si>
  <si>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</si>
  <si>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</si>
  <si>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</si>
  <si>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</si>
  <si>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</si>
  <si>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</si>
  <si>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</si>
  <si>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</si>
  <si>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</si>
  <si>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</si>
  <si>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</si>
  <si>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</si>
  <si>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</si>
  <si>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</si>
  <si>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</si>
  <si>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</si>
  <si>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</si>
  <si>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</si>
  <si>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</si>
  <si>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</si>
  <si>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</si>
  <si>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</si>
  <si>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</si>
  <si>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</si>
  <si>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</si>
  <si>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</si>
  <si>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</si>
  <si>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</si>
  <si>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</si>
  <si>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</si>
  <si>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</si>
  <si>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</si>
  <si>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</si>
  <si>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</si>
  <si>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</si>
  <si>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</si>
  <si>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</si>
  <si>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</si>
  <si>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</si>
  <si>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</si>
  <si>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</si>
  <si>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</si>
  <si>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</si>
  <si>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</si>
  <si>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</si>
  <si>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</si>
  <si>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</si>
  <si>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</si>
  <si>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</si>
  <si>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</si>
  <si>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</si>
  <si>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</si>
  <si>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</si>
  <si>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</si>
  <si>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</si>
  <si>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</si>
  <si>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</si>
  <si>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</si>
  <si>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</si>
  <si>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</si>
  <si>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</si>
  <si>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</si>
  <si>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</si>
  <si>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</si>
  <si>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</si>
  <si>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</si>
  <si>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</si>
  <si>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</si>
  <si>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</si>
  <si>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</si>
  <si>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</si>
  <si>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</si>
  <si>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</si>
  <si>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</si>
  <si>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</si>
  <si>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</si>
  <si>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</si>
  <si>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</si>
  <si>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</si>
  <si>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</si>
  <si>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</si>
  <si>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</si>
  <si>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</si>
  <si>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</si>
  <si>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</si>
  <si>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</si>
  <si>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</si>
  <si>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</si>
  <si>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</si>
  <si>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</si>
  <si>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</si>
  <si>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</si>
  <si>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</si>
  <si>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</si>
  <si>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</si>
  <si>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</si>
  <si>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</si>
  <si>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</si>
  <si>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</si>
  <si>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</si>
  <si>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</si>
  <si>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</si>
  <si>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</si>
  <si>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</si>
  <si>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</si>
  <si>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</si>
  <si>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</si>
  <si>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</si>
  <si>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</si>
  <si>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</si>
  <si>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</si>
  <si>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</si>
  <si>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</si>
  <si>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</si>
  <si>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</si>
  <si>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</si>
  <si>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</si>
  <si>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</si>
  <si>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</si>
  <si>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</si>
  <si>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</si>
  <si>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</si>
  <si>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</si>
  <si>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</si>
  <si>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</si>
  <si>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</si>
  <si>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</si>
  <si>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</si>
  <si>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</si>
  <si>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</si>
  <si>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</si>
  <si>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</si>
  <si>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</si>
  <si>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</si>
  <si>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</si>
  <si>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</si>
  <si>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</si>
  <si>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</si>
  <si>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</si>
  <si>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</si>
  <si>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</si>
  <si>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</si>
  <si>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</si>
  <si>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</si>
  <si>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</si>
  <si>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</si>
  <si>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</si>
  <si>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</si>
  <si>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</si>
  <si>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</si>
  <si>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</si>
  <si>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</si>
  <si>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</si>
  <si>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</si>
  <si>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</si>
  <si>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</si>
  <si>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</si>
  <si>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</si>
  <si>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</si>
  <si>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</si>
  <si>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</si>
  <si>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</si>
  <si>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</si>
  <si>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</si>
  <si>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</si>
  <si>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</si>
  <si>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</si>
  <si>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</si>
  <si>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</si>
  <si>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</si>
  <si>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</si>
  <si>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</si>
  <si>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</si>
  <si>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</si>
  <si>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</si>
  <si>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</si>
  <si>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</si>
  <si>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</si>
  <si>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</si>
  <si>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</si>
  <si>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</si>
  <si>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</si>
  <si>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</si>
  <si>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</si>
  <si>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</si>
  <si>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</si>
  <si>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</si>
  <si>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</si>
  <si>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</si>
  <si>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</si>
  <si>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</si>
  <si>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</si>
  <si>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</si>
  <si>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</si>
  <si>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</si>
  <si>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</si>
  <si>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</si>
  <si>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</si>
  <si>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</si>
  <si>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</si>
  <si>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</si>
  <si>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</si>
  <si>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</si>
  <si>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</si>
  <si>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</si>
  <si>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</si>
  <si>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</si>
  <si>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</si>
  <si>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</si>
  <si>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</si>
  <si>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</si>
  <si>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</si>
  <si>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</si>
  <si>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</si>
  <si>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</si>
  <si>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</si>
  <si>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</si>
  <si>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</si>
  <si>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</si>
  <si>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</si>
  <si>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</si>
  <si>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</si>
  <si>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</si>
  <si>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</si>
  <si>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</si>
  <si>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</si>
  <si>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</si>
  <si>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</si>
  <si>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</si>
  <si>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</si>
  <si>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</si>
  <si>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</si>
  <si>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</si>
  <si>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</si>
  <si>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</si>
  <si>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</si>
  <si>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</si>
  <si>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</si>
  <si>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</si>
  <si>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</si>
  <si>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</si>
  <si>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</si>
  <si>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</si>
  <si>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</si>
  <si>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</si>
  <si>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</si>
  <si>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</si>
  <si>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</si>
  <si>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</si>
  <si>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</si>
  <si>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</si>
  <si>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</si>
  <si>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</si>
  <si>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</si>
  <si>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</si>
  <si>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</si>
  <si>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</si>
  <si>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</si>
  <si>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</si>
  <si>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</si>
  <si>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</si>
  <si>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</si>
  <si>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</si>
  <si>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</si>
  <si>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</si>
  <si>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</si>
  <si>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</si>
  <si>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</si>
  <si>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</si>
  <si>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</si>
  <si>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</si>
  <si>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</si>
  <si>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</si>
  <si>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</si>
  <si>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</si>
  <si>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</si>
  <si>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</si>
  <si>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</si>
  <si>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</si>
  <si>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</si>
  <si>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</si>
  <si>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</si>
  <si>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</si>
  <si>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</si>
  <si>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</si>
  <si>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</si>
  <si>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</si>
  <si>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</si>
  <si>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</si>
  <si>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</si>
  <si>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</si>
  <si>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</si>
  <si>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</si>
  <si>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</si>
  <si>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</si>
  <si>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</si>
  <si>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</si>
  <si>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</si>
  <si>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</si>
  <si>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</si>
  <si>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</si>
  <si>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</si>
  <si>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</si>
  <si>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</si>
  <si>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</si>
  <si>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</si>
  <si>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</si>
  <si>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</si>
  <si>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</si>
  <si>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</si>
  <si>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</si>
  <si>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</si>
  <si>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</si>
  <si>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</si>
  <si>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</si>
  <si>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</si>
  <si>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</si>
  <si>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</si>
  <si>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</si>
  <si>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</si>
  <si>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</si>
  <si>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</si>
  <si>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</si>
  <si>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</si>
  <si>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</si>
  <si>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</si>
  <si>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</si>
  <si>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</si>
  <si>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</si>
  <si>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</si>
  <si>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</si>
  <si>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</si>
  <si>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</si>
  <si>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</si>
  <si>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</si>
  <si>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</si>
  <si>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</si>
  <si>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</si>
  <si>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</si>
  <si>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</si>
  <si>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</si>
  <si>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</si>
  <si>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</si>
  <si>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</si>
  <si>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</si>
  <si>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</si>
  <si>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</si>
  <si>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</si>
  <si>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</si>
  <si>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</si>
  <si>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</si>
  <si>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</si>
  <si>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</si>
  <si>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</si>
  <si>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</si>
  <si>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</si>
  <si>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</si>
  <si>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</si>
  <si>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</si>
  <si>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</si>
  <si>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</si>
  <si>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</si>
  <si>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</si>
  <si>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</si>
  <si>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</si>
  <si>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</si>
  <si>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</si>
  <si>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</si>
  <si>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</si>
  <si>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</si>
  <si>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</si>
  <si>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</si>
  <si>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</si>
  <si>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</si>
  <si>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</si>
  <si>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</si>
  <si>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</si>
  <si>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</si>
  <si>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</si>
  <si>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</si>
  <si>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</si>
  <si>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</si>
  <si>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</si>
  <si>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</si>
  <si>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</si>
  <si>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</si>
  <si>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</si>
  <si>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</si>
  <si>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</si>
  <si>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</si>
  <si>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</si>
  <si>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</si>
  <si>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</si>
  <si>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</si>
  <si>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</si>
  <si>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</si>
  <si>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</si>
  <si>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</si>
  <si>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</si>
  <si>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</si>
  <si>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</si>
  <si>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</si>
  <si>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</si>
  <si>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</si>
  <si>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</si>
  <si>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</si>
  <si>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</si>
  <si>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</si>
  <si>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</si>
  <si>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</si>
  <si>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</si>
  <si>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</si>
  <si>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</si>
  <si>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</si>
  <si>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</si>
  <si>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</si>
  <si>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</si>
  <si>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</si>
  <si>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</si>
  <si>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</si>
  <si>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</si>
  <si>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</si>
  <si>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</si>
  <si>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</si>
  <si>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</si>
  <si>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</si>
  <si>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</si>
  <si>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</si>
  <si>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</si>
  <si>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</si>
  <si>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</si>
  <si>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</si>
  <si>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</si>
  <si>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</si>
  <si>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</si>
  <si>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</si>
  <si>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</si>
  <si>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</si>
  <si>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</si>
  <si>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</si>
  <si>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</si>
  <si>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</si>
  <si>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</si>
  <si>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</si>
  <si>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</si>
  <si>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</si>
  <si>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</si>
  <si>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</si>
  <si>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</si>
  <si>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</si>
  <si>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</si>
  <si>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</si>
  <si>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</si>
  <si>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</si>
  <si>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</si>
  <si>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</si>
  <si>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</si>
  <si>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</si>
  <si>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</si>
  <si>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</si>
  <si>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</si>
  <si>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</si>
  <si>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</si>
  <si>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</si>
  <si>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</si>
  <si>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</si>
  <si>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</si>
  <si>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</si>
  <si>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</si>
  <si>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</si>
  <si>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</si>
  <si>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</si>
  <si>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</si>
  <si>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</si>
  <si>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</si>
  <si>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</si>
  <si>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</si>
  <si>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</si>
  <si>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</si>
  <si>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</si>
  <si>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</si>
  <si>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</si>
  <si>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</si>
  <si>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</si>
  <si>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</si>
  <si>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</si>
  <si>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</si>
  <si>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</si>
  <si>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</si>
  <si>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</si>
  <si>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</si>
  <si>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</si>
  <si>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</si>
  <si>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</si>
  <si>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</si>
  <si>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</si>
  <si>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</si>
  <si>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</si>
  <si>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</si>
  <si>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</si>
  <si>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</si>
  <si>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</si>
  <si>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</si>
  <si>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</si>
  <si>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</si>
  <si>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</si>
  <si>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</si>
  <si>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</si>
  <si>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</si>
  <si>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</si>
  <si>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</si>
  <si>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</si>
  <si>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</si>
  <si>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</si>
  <si>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</si>
  <si>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</si>
  <si>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</si>
  <si>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</si>
  <si>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</si>
  <si>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</si>
  <si>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</si>
  <si>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</si>
  <si>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</si>
  <si>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</si>
  <si>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</si>
  <si>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</si>
  <si>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</si>
  <si>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</si>
  <si>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</si>
  <si>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</si>
  <si>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</si>
  <si>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</si>
  <si>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</si>
  <si>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</si>
  <si>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</si>
  <si>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</si>
  <si>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</si>
  <si>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</si>
  <si>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</si>
  <si>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</si>
  <si>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</si>
  <si>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</si>
  <si>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</si>
  <si>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</si>
  <si>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</si>
  <si>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</si>
  <si>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</si>
  <si>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</si>
  <si>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</si>
  <si>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</si>
  <si>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</si>
  <si>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</si>
  <si>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</si>
  <si>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</si>
  <si>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</si>
  <si>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</si>
  <si>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</si>
  <si>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</si>
  <si>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</si>
  <si>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</si>
  <si>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</si>
  <si>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</si>
  <si>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</si>
  <si>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</si>
  <si>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</si>
  <si>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</si>
  <si>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</si>
  <si>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</si>
  <si>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</si>
  <si>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</si>
  <si>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</si>
  <si>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</si>
  <si>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</si>
  <si>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</si>
  <si>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</si>
  <si>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</si>
  <si>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</si>
  <si>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</si>
  <si>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</si>
  <si>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</si>
  <si>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</si>
  <si>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</si>
  <si>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</si>
  <si>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</si>
  <si>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</si>
  <si>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</si>
  <si>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</si>
  <si>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</si>
  <si>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</si>
  <si>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</si>
  <si>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</si>
  <si>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</si>
  <si>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</si>
  <si>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</si>
  <si>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</si>
  <si>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</si>
  <si>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</si>
  <si>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</si>
  <si>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</si>
  <si>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</si>
  <si>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</si>
  <si>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</si>
  <si>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</si>
  <si>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</si>
  <si>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</si>
  <si>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</si>
  <si>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</si>
  <si>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</si>
  <si>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</si>
  <si>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</si>
  <si>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</si>
  <si>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</si>
  <si>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</si>
  <si>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</si>
  <si>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</si>
  <si>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</si>
  <si>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</si>
  <si>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</si>
  <si>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</si>
  <si>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</si>
  <si>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</si>
  <si>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</si>
  <si>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</si>
  <si>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</si>
  <si>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</si>
  <si>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</si>
  <si>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</si>
  <si>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</si>
  <si>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</si>
  <si>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</si>
  <si>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</si>
  <si>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</si>
  <si>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</si>
  <si>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</si>
  <si>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</si>
  <si>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</si>
  <si>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</si>
  <si>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</si>
  <si>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</si>
  <si>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</si>
  <si>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</si>
  <si>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</si>
  <si>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</si>
  <si>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</si>
  <si>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</si>
  <si>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</si>
  <si>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</si>
  <si>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</si>
  <si>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</si>
  <si>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</si>
  <si>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</si>
  <si>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</si>
  <si>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</si>
  <si>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</si>
  <si>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</si>
  <si>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</si>
  <si>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</si>
  <si>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</si>
  <si>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</si>
  <si>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</si>
  <si>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</si>
  <si>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</si>
  <si>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</si>
  <si>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</si>
  <si>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</si>
  <si>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</si>
  <si>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</si>
  <si>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</si>
  <si>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</si>
  <si>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</si>
  <si>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</si>
  <si>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</si>
  <si>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</si>
  <si>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</si>
  <si>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</si>
  <si>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</si>
  <si>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</si>
  <si>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</si>
  <si>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</si>
  <si>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</si>
  <si>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</si>
  <si>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</si>
  <si>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</si>
  <si>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</si>
  <si>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</si>
  <si>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</si>
  <si>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</si>
  <si>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</si>
  <si>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</si>
  <si>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</si>
  <si>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</si>
  <si>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</si>
  <si>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</si>
  <si>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</si>
  <si>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</si>
  <si>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</si>
  <si>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</si>
  <si>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</si>
  <si>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</si>
  <si>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</si>
  <si>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</si>
  <si>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</si>
  <si>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</si>
  <si>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</si>
  <si>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</si>
  <si>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</si>
  <si>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</si>
  <si>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</si>
  <si>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</si>
  <si>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</si>
  <si>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</si>
  <si>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</si>
  <si>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</si>
  <si>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</si>
  <si>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</si>
  <si>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</si>
  <si>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</si>
  <si>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</si>
  <si>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</si>
  <si>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</si>
  <si>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</si>
  <si>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</si>
  <si>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</si>
  <si>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</si>
  <si>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</si>
  <si>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</si>
  <si>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</si>
  <si>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</si>
  <si>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</si>
  <si>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</si>
  <si>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</si>
  <si>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</si>
  <si>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</si>
  <si>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</si>
  <si>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</si>
  <si>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</si>
  <si>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</si>
  <si>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</si>
  <si>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</si>
  <si>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</si>
  <si>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</si>
  <si>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</si>
  <si>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</si>
  <si>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</si>
  <si>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</si>
  <si>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</si>
  <si>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</si>
  <si>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</si>
  <si>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</si>
  <si>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</si>
  <si>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</si>
  <si>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</si>
  <si>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</si>
  <si>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</si>
  <si>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</si>
  <si>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</si>
  <si>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</si>
  <si>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</si>
  <si>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</si>
  <si>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</si>
  <si>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</si>
  <si>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</si>
  <si>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</si>
  <si>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</si>
  <si>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</si>
  <si>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</si>
  <si>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</si>
  <si>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</si>
  <si>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</si>
  <si>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</si>
  <si>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</si>
  <si>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</si>
  <si>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</si>
  <si>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</si>
  <si>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</si>
  <si>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</si>
  <si>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</si>
  <si>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</si>
  <si>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</si>
  <si>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</si>
  <si>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</si>
  <si>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</si>
  <si>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</si>
  <si>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</si>
  <si>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</si>
  <si>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</si>
  <si>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</si>
  <si>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</si>
  <si>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</si>
  <si>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</si>
  <si>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</si>
  <si>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</si>
  <si>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</si>
  <si>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</si>
  <si>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</si>
  <si>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</si>
  <si>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</si>
  <si>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</si>
  <si>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</si>
  <si>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</si>
  <si>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</si>
  <si>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</si>
  <si>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</si>
  <si>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</si>
  <si>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</si>
  <si>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</si>
  <si>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</si>
  <si>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</si>
  <si>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</si>
  <si>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</si>
  <si>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</si>
  <si>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</si>
  <si>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</si>
  <si>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</si>
  <si>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</si>
  <si>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</si>
  <si>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</si>
  <si>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</si>
  <si>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</si>
  <si>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</si>
  <si>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</si>
  <si>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</si>
  <si>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</si>
  <si>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</si>
  <si>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</si>
  <si>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</si>
  <si>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</si>
  <si>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</si>
  <si>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</si>
  <si>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</si>
  <si>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</si>
  <si>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</si>
  <si>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</si>
  <si>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</si>
  <si>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</si>
  <si>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</si>
  <si>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</si>
  <si>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</si>
  <si>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</si>
  <si>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</si>
  <si>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</si>
  <si>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</si>
  <si>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</si>
  <si>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</si>
  <si>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</si>
  <si>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</si>
  <si>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</si>
  <si>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</si>
  <si>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</si>
  <si>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</si>
  <si>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</si>
  <si>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</si>
  <si>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</si>
  <si>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</si>
  <si>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</si>
  <si>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</si>
  <si>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</si>
  <si>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</si>
  <si>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</si>
  <si>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</si>
  <si>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</si>
  <si>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</si>
  <si>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</si>
  <si>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</si>
  <si>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</si>
  <si>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</si>
  <si>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</si>
  <si>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</si>
  <si>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</si>
  <si>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</si>
  <si>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</si>
  <si>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</si>
  <si>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</si>
  <si>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</si>
  <si>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</si>
  <si>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</si>
  <si>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</si>
  <si>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</si>
  <si>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</si>
  <si>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</si>
  <si>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</si>
  <si>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</si>
  <si>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</si>
  <si>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</si>
  <si>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</si>
  <si>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</si>
  <si>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</si>
  <si>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</si>
  <si>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</si>
  <si>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</si>
  <si>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</si>
  <si>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</si>
  <si>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</si>
  <si>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</si>
  <si>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</si>
  <si>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</si>
  <si>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</si>
  <si>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</si>
  <si>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</si>
  <si>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</si>
  <si>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</si>
  <si>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</si>
  <si>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</si>
  <si>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</si>
  <si>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</si>
  <si>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</si>
  <si>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</si>
  <si>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</si>
  <si>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</si>
  <si>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</si>
  <si>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</si>
  <si>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</si>
  <si>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</si>
  <si>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</si>
  <si>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</si>
  <si>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</si>
  <si>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</si>
  <si>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</si>
  <si>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</si>
  <si>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</si>
  <si>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</si>
  <si>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</si>
  <si>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</si>
  <si>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</si>
  <si>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</si>
  <si>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</si>
  <si>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</si>
  <si>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</si>
  <si>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</si>
  <si>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</si>
  <si>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</si>
  <si>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</si>
  <si>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</si>
  <si>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</si>
  <si>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</si>
  <si>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</si>
  <si>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</si>
  <si>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</si>
  <si>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</si>
  <si>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</si>
  <si>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</si>
  <si>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</si>
  <si>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</si>
  <si>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</si>
  <si>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</si>
  <si>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</si>
  <si>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</si>
  <si>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</si>
  <si>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</si>
  <si>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</si>
  <si>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</si>
  <si>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</si>
  <si>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</si>
  <si>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</si>
  <si>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</si>
  <si>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</si>
  <si>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</si>
  <si>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</si>
  <si>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</si>
  <si>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</si>
  <si>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</si>
  <si>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</si>
  <si>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</si>
  <si>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</si>
  <si>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</si>
  <si>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</si>
  <si>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</si>
  <si>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</si>
  <si>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</si>
  <si>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</si>
  <si>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</si>
  <si>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</si>
  <si>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</si>
  <si>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</si>
  <si>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</si>
  <si>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</si>
  <si>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</si>
  <si>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</si>
  <si>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</si>
  <si>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</si>
  <si>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</si>
  <si>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</si>
  <si>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</si>
  <si>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</si>
  <si>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</si>
  <si>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</si>
  <si>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</si>
  <si>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</si>
  <si>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</si>
  <si>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</si>
  <si>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</si>
  <si>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</si>
  <si>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</si>
  <si>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</si>
  <si>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</si>
  <si>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</si>
  <si>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</si>
  <si>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</si>
  <si>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</si>
  <si>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</si>
  <si>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</si>
  <si>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</si>
  <si>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</si>
  <si>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</si>
  <si>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</si>
  <si>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</si>
  <si>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</si>
  <si>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</si>
  <si>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</si>
  <si>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</si>
  <si>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</si>
  <si>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</si>
  <si>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</si>
  <si>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</si>
  <si>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</si>
  <si>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</si>
  <si>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</si>
  <si>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</si>
  <si>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</si>
  <si>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</si>
  <si>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</si>
  <si>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</si>
  <si>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</si>
  <si>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</si>
  <si>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</si>
  <si>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</si>
  <si>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</si>
  <si>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</si>
  <si>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</si>
  <si>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</si>
  <si>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</si>
  <si>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</si>
  <si>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</si>
  <si>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</si>
  <si>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</si>
  <si>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</si>
  <si>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</si>
  <si>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</si>
  <si>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</si>
  <si>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</si>
  <si>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</si>
  <si>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</si>
  <si>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</si>
  <si>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</si>
  <si>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</si>
  <si>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</si>
  <si>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</si>
  <si>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</si>
  <si>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</si>
  <si>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</si>
  <si>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</si>
  <si>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</si>
  <si>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</si>
  <si>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</si>
  <si>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</si>
  <si>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</si>
  <si>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</si>
  <si>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</si>
  <si>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</si>
  <si>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</si>
  <si>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</si>
  <si>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</si>
  <si>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</si>
  <si>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</si>
  <si>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</si>
  <si>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</si>
  <si>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</si>
  <si>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</si>
  <si>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</si>
  <si>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</si>
  <si>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</si>
  <si>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</si>
  <si>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</si>
  <si>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</si>
  <si>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</si>
  <si>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</si>
  <si>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</si>
  <si>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</si>
  <si>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</si>
  <si>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</si>
  <si>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</si>
  <si>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</si>
  <si>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</si>
  <si>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</si>
  <si>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</si>
  <si>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</si>
  <si>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</si>
  <si>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</si>
  <si>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</si>
  <si>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</si>
  <si>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</si>
  <si>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</si>
  <si>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</si>
  <si>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</si>
  <si>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</si>
  <si>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</si>
  <si>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</si>
  <si>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</si>
  <si>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</si>
  <si>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</si>
  <si>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</si>
  <si>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</si>
  <si>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</si>
  <si>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</si>
  <si>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</si>
  <si>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</si>
  <si>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</si>
  <si>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</si>
  <si>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</si>
  <si>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</si>
  <si>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</si>
  <si>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</si>
  <si>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</si>
  <si>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</si>
  <si>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</si>
  <si>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</si>
  <si>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</si>
  <si>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</si>
  <si>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</si>
  <si>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</si>
  <si>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</si>
  <si>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</si>
  <si>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</si>
  <si>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</si>
  <si>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</si>
  <si>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</si>
  <si>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</si>
  <si>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</si>
  <si>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</si>
  <si>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</si>
  <si>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</si>
  <si>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</si>
  <si>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</si>
  <si>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</si>
  <si>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</si>
  <si>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</si>
  <si>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</si>
  <si>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</si>
  <si>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</si>
  <si>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</si>
  <si>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</si>
  <si>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</si>
  <si>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</si>
  <si>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</si>
  <si>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</si>
  <si>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</si>
  <si>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</si>
  <si>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</si>
  <si>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</si>
  <si>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</si>
  <si>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</si>
  <si>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</si>
  <si>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</si>
  <si>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</si>
  <si>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</si>
  <si>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</si>
  <si>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</si>
  <si>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</si>
  <si>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</si>
  <si>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</si>
  <si>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</si>
  <si>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</si>
  <si>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</si>
  <si>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</si>
  <si>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</si>
  <si>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</si>
  <si>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</si>
  <si>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</si>
  <si>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</si>
  <si>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</si>
  <si>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</si>
  <si>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</si>
  <si>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</si>
  <si>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</si>
  <si>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</si>
  <si>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</si>
  <si>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</si>
  <si>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</si>
  <si>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</si>
  <si>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</si>
  <si>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</si>
  <si>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</si>
  <si>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</si>
  <si>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</si>
  <si>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</si>
  <si>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</si>
  <si>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</si>
  <si>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</si>
  <si>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</si>
  <si>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</si>
  <si>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</si>
  <si>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</si>
  <si>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</si>
  <si>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</si>
  <si>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</si>
  <si>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</si>
  <si>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</si>
  <si>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</si>
  <si>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</si>
  <si>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</si>
  <si>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</si>
  <si>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</si>
  <si>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</si>
  <si>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</si>
  <si>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</si>
  <si>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</si>
  <si>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</si>
  <si>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</si>
  <si>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</si>
  <si>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</si>
  <si>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</si>
  <si>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</si>
  <si>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</si>
  <si>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</si>
  <si>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</si>
  <si>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</si>
  <si>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</si>
  <si>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</si>
  <si>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</si>
  <si>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</si>
  <si>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</si>
  <si>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</si>
  <si>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</si>
  <si>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</si>
  <si>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</si>
  <si>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</si>
  <si>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</si>
  <si>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</si>
  <si>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</si>
  <si>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</si>
  <si>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</si>
  <si>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</si>
  <si>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</si>
  <si>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</si>
  <si>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</si>
  <si>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</si>
  <si>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</si>
  <si>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</si>
  <si>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</si>
  <si>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</si>
  <si>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</si>
  <si>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</si>
  <si>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</si>
  <si>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</si>
  <si>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</si>
  <si>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</si>
  <si>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</si>
  <si>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</si>
  <si>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</si>
  <si>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</si>
  <si>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</si>
  <si>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</si>
  <si>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</si>
  <si>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</si>
  <si>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</si>
  <si>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</si>
  <si>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</si>
  <si>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</si>
  <si>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</si>
  <si>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</si>
  <si>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</si>
  <si>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</si>
  <si>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</si>
  <si>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</si>
  <si>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</si>
  <si>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</si>
  <si>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</si>
  <si>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</si>
  <si>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</si>
  <si>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</si>
  <si>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</si>
  <si>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</si>
  <si>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</si>
  <si>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</si>
  <si>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</si>
  <si>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</si>
  <si>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</si>
  <si>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</si>
  <si>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</si>
  <si>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</si>
  <si>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</si>
  <si>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</si>
  <si>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</si>
  <si>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</si>
  <si>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</si>
  <si>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</si>
  <si>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</si>
  <si>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</si>
  <si>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</si>
  <si>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</si>
  <si>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</si>
  <si>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</si>
  <si>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</si>
  <si>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</si>
  <si>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</si>
  <si>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</si>
  <si>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</si>
  <si>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</si>
  <si>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</si>
  <si>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</si>
  <si>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</si>
  <si>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</si>
  <si>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</si>
  <si>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</si>
  <si>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</si>
  <si>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</si>
  <si>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</si>
  <si>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</si>
  <si>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</si>
  <si>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</si>
  <si>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</si>
  <si>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</si>
  <si>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</si>
  <si>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</si>
  <si>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</si>
  <si>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</si>
  <si>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</si>
  <si>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</si>
  <si>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</si>
  <si>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</si>
  <si>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</si>
  <si>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</si>
  <si>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</si>
  <si>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</si>
  <si>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</si>
  <si>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</si>
  <si>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</si>
  <si>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</si>
  <si>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</si>
  <si>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</si>
  <si>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</si>
  <si>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</si>
  <si>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</si>
  <si>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</si>
  <si>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</si>
  <si>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</si>
  <si>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</si>
  <si>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</si>
  <si>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</si>
  <si>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</si>
  <si>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</si>
  <si>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</si>
  <si>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</si>
  <si>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</si>
  <si>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</si>
  <si>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</si>
  <si>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</si>
  <si>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</si>
  <si>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</si>
  <si>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</si>
  <si>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</si>
  <si>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</si>
  <si>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</si>
  <si>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</si>
  <si>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</si>
  <si>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</si>
  <si>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</si>
  <si>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</si>
  <si>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</si>
  <si>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</si>
  <si>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</si>
  <si>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</si>
  <si>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</si>
  <si>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</si>
  <si>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</si>
  <si>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</si>
  <si>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</si>
  <si>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</si>
  <si>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</si>
  <si>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</si>
  <si>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</si>
  <si>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</si>
  <si>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</si>
  <si>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</si>
  <si>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</si>
  <si>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</si>
  <si>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</si>
  <si>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</si>
  <si>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</si>
  <si>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</si>
  <si>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</si>
  <si>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</si>
  <si>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</si>
  <si>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</si>
  <si>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</si>
  <si>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</si>
  <si>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</si>
  <si>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</si>
  <si>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</si>
  <si>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</si>
  <si>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</si>
  <si>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</si>
  <si>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</si>
  <si>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</si>
  <si>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</si>
  <si>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</si>
  <si>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</si>
  <si>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</si>
  <si>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</si>
  <si>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</si>
  <si>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</si>
  <si>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</si>
  <si>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</si>
  <si>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</si>
  <si>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</si>
  <si>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</si>
  <si>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</si>
  <si>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</si>
  <si>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</si>
  <si>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</si>
  <si>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</si>
  <si>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</si>
  <si>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</si>
  <si>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</si>
  <si>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</si>
  <si>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</si>
  <si>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</si>
  <si>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</si>
  <si>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</si>
  <si>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</si>
  <si>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</si>
  <si>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</si>
  <si>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</si>
  <si>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</si>
  <si>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</si>
  <si>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</si>
  <si>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</si>
  <si>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</si>
  <si>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</si>
  <si>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</si>
  <si>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</si>
  <si>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</si>
  <si>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</si>
  <si>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</si>
  <si>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</si>
  <si>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</si>
  <si>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</si>
  <si>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</si>
  <si>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</si>
  <si>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</si>
  <si>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</si>
  <si>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</si>
  <si>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</si>
  <si>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</si>
  <si>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</si>
  <si>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</si>
  <si>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</si>
  <si>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</si>
  <si>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</si>
  <si>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</si>
  <si>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</si>
  <si>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</si>
  <si>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</si>
  <si>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</si>
  <si>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</si>
  <si>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</si>
  <si>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</si>
  <si>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</si>
  <si>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</si>
  <si>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</si>
  <si>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</si>
  <si>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</si>
  <si>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</si>
  <si>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</si>
  <si>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</si>
  <si>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</si>
  <si>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</si>
  <si>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</si>
  <si>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</si>
  <si>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</si>
  <si>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</si>
  <si>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</si>
  <si>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</si>
  <si>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</si>
  <si>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</si>
  <si>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</si>
  <si>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</si>
  <si>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</si>
  <si>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</si>
  <si>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</si>
  <si>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</si>
  <si>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</si>
  <si>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</si>
  <si>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</si>
  <si>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</si>
  <si>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</si>
  <si>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</si>
  <si>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</si>
  <si>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</si>
  <si>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</si>
  <si>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</si>
  <si>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</si>
  <si>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</si>
  <si>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</si>
  <si>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</si>
  <si>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</si>
  <si>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</si>
  <si>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</si>
  <si>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</si>
  <si>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</si>
  <si>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</si>
  <si>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</si>
  <si>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</si>
  <si>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</si>
  <si>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</si>
  <si>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</si>
  <si>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</si>
  <si>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</si>
  <si>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</si>
  <si>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</si>
  <si>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</si>
  <si>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</si>
  <si>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</si>
  <si>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</si>
  <si>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</si>
  <si>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</si>
  <si>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</si>
  <si>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</si>
  <si>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</si>
  <si>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</si>
  <si>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</si>
  <si>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</si>
  <si>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</si>
  <si>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</si>
  <si>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</si>
  <si>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</si>
  <si>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</si>
  <si>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</si>
  <si>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</si>
  <si>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</si>
  <si>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</si>
  <si>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</si>
  <si>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</si>
  <si>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</si>
  <si>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</si>
  <si>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</si>
  <si>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</si>
  <si>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</si>
  <si>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</si>
  <si>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</si>
  <si>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</si>
  <si>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</si>
  <si>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</si>
  <si>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</si>
  <si>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</si>
  <si>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</si>
  <si>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</si>
  <si>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</si>
  <si>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</si>
  <si>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</si>
  <si>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</si>
  <si>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</si>
  <si>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</si>
  <si>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</si>
  <si>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</si>
  <si>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</si>
  <si>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</si>
  <si>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</si>
  <si>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</si>
  <si>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</si>
  <si>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</si>
  <si>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</si>
  <si>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</si>
  <si>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</si>
  <si>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</si>
  <si>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</si>
  <si>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</si>
  <si>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</si>
  <si>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</si>
  <si>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</si>
  <si>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</si>
  <si>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</si>
  <si>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</si>
  <si>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</si>
  <si>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</si>
  <si>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</si>
  <si>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</si>
  <si>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</si>
  <si>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</si>
  <si>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</si>
  <si>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</si>
  <si>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</si>
  <si>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</si>
  <si>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</si>
  <si>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</si>
  <si>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</si>
  <si>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</si>
  <si>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</si>
  <si>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</si>
  <si>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</si>
  <si>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</si>
  <si>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</si>
  <si>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</si>
  <si>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</si>
  <si>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</si>
  <si>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</si>
  <si>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</si>
  <si>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</si>
  <si>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</si>
  <si>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</si>
  <si>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</si>
  <si>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</si>
  <si>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</si>
  <si>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</si>
  <si>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</si>
  <si>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</si>
  <si>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</si>
  <si>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</si>
  <si>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</si>
  <si>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</si>
  <si>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</si>
  <si>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</si>
  <si>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</si>
  <si>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</si>
  <si>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</si>
  <si>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</si>
  <si>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</si>
  <si>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</si>
  <si>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</si>
  <si>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</si>
  <si>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</si>
  <si>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</si>
  <si>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</si>
  <si>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</si>
  <si>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</si>
  <si>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</si>
  <si>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</si>
  <si>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</si>
  <si>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</si>
  <si>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</si>
  <si>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</si>
  <si>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</si>
  <si>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</si>
  <si>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</si>
  <si>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</si>
  <si>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</si>
  <si>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</si>
  <si>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</si>
  <si>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</si>
  <si>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</si>
  <si>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</si>
  <si>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</si>
  <si>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</si>
  <si>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</si>
  <si>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</si>
  <si>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</si>
  <si>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</si>
  <si>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</si>
  <si>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</si>
  <si>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</si>
  <si>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</si>
  <si>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</si>
  <si>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</si>
  <si>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</si>
  <si>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</si>
  <si>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</si>
  <si>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</si>
  <si>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</si>
  <si>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</si>
  <si>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</si>
  <si>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</si>
  <si>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</si>
  <si>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</si>
  <si>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</si>
  <si>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</si>
  <si>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</si>
  <si>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</si>
  <si>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</si>
  <si>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</si>
  <si>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</si>
  <si>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</si>
  <si>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</si>
  <si>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</si>
  <si>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</si>
  <si>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</si>
  <si>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</si>
  <si>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</si>
  <si>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</si>
  <si>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</si>
  <si>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</si>
  <si>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</si>
  <si>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</si>
  <si>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</si>
  <si>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</si>
  <si>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</si>
  <si>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</si>
  <si>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</si>
  <si>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</si>
  <si>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</si>
  <si>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</si>
  <si>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</si>
  <si>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</si>
  <si>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</si>
  <si>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</si>
  <si>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</si>
  <si>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</si>
  <si>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</si>
  <si>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</si>
  <si>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</si>
  <si>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</si>
  <si>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</si>
  <si>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</si>
  <si>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</si>
  <si>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</si>
  <si>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</si>
  <si>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</si>
  <si>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</si>
  <si>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</si>
  <si>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</si>
  <si>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</si>
  <si>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</si>
  <si>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</si>
  <si>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</si>
  <si>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</si>
  <si>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</si>
  <si>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</si>
  <si>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</si>
  <si>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</si>
  <si>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</si>
  <si>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</si>
  <si>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</si>
  <si>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</si>
  <si>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</si>
  <si>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</si>
  <si>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</si>
  <si>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</si>
  <si>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</si>
  <si>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</si>
  <si>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</si>
  <si>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</si>
  <si>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</si>
  <si>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</si>
  <si>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</si>
  <si>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</si>
  <si>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</si>
  <si>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</si>
  <si>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</si>
  <si>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</si>
  <si>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</si>
  <si>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</si>
  <si>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</si>
  <si>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</si>
  <si>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</si>
  <si>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</si>
  <si>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</si>
  <si>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</si>
  <si>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</si>
  <si>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</si>
  <si>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</si>
  <si>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</si>
  <si>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</si>
  <si>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</si>
  <si>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</si>
  <si>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</si>
  <si>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</si>
  <si>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</si>
  <si>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</si>
  <si>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</si>
  <si>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</si>
  <si>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</si>
  <si>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</si>
  <si>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</si>
  <si>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</si>
  <si>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</si>
  <si>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</si>
  <si>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</si>
  <si>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</si>
  <si>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</si>
  <si>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</si>
  <si>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</si>
  <si>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</si>
  <si>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</si>
  <si>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</si>
  <si>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</si>
  <si>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</si>
  <si>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</si>
  <si>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</si>
  <si>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</si>
  <si>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</si>
  <si>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</si>
  <si>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</si>
  <si>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</si>
  <si>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</si>
  <si>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</si>
  <si>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</si>
  <si>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</si>
  <si>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</si>
  <si>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</si>
  <si>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</si>
  <si>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</si>
  <si>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</si>
  <si>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</si>
  <si>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</si>
  <si>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</si>
  <si>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</si>
  <si>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</si>
  <si>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</si>
  <si>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</si>
  <si>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</si>
  <si>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</si>
  <si>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</si>
  <si>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</si>
  <si>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</si>
  <si>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</si>
  <si>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</si>
  <si>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</si>
  <si>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</si>
  <si>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</si>
  <si>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</si>
  <si>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</si>
  <si>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</si>
  <si>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</si>
  <si>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</si>
  <si>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</si>
  <si>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</si>
  <si>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</si>
  <si>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</si>
  <si>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</si>
  <si>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</si>
  <si>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</si>
  <si>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</si>
  <si>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</si>
  <si>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</si>
  <si>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</si>
  <si>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</si>
  <si>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</si>
  <si>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</si>
  <si>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</si>
  <si>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</si>
  <si>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</si>
  <si>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</si>
  <si>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</si>
  <si>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</si>
  <si>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</si>
  <si>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</si>
  <si>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</si>
  <si>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</si>
  <si>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</si>
  <si>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</si>
  <si>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</si>
  <si>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</si>
  <si>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</si>
  <si>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</si>
  <si>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</si>
  <si>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</si>
  <si>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</si>
  <si>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</si>
  <si>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</si>
  <si>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</si>
  <si>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</si>
  <si>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</si>
  <si>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</si>
  <si>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</si>
  <si>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</si>
  <si>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</si>
  <si>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</si>
  <si>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</si>
  <si>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</si>
  <si>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</si>
  <si>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</si>
  <si>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</si>
  <si>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</si>
  <si>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</si>
  <si>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</si>
  <si>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</si>
  <si>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</si>
  <si>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</si>
  <si>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</si>
  <si>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</si>
  <si>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</si>
  <si>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</si>
  <si>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</si>
  <si>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</si>
  <si>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</si>
  <si>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</si>
  <si>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</si>
  <si>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</si>
  <si>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</si>
  <si>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</si>
  <si>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</si>
  <si>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</si>
  <si>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</si>
  <si>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</si>
  <si>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</si>
  <si>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</si>
  <si>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</si>
  <si>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</si>
  <si>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</si>
  <si>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</si>
  <si>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</si>
  <si>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</si>
  <si>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</si>
  <si>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</si>
  <si>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</si>
  <si>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</si>
  <si>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</si>
  <si>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</si>
  <si>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</si>
  <si>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</si>
  <si>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</si>
  <si>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</si>
  <si>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</si>
  <si>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</si>
  <si>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</si>
  <si>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</si>
  <si>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</si>
  <si>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</si>
  <si>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</si>
  <si>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</si>
  <si>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</si>
  <si>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</si>
  <si>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</si>
  <si>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</si>
  <si>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</si>
  <si>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</si>
  <si>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</si>
  <si>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</si>
  <si>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</si>
  <si>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</si>
  <si>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</si>
  <si>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</si>
  <si>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</si>
  <si>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</si>
  <si>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</si>
  <si>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</si>
  <si>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</si>
  <si>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</si>
  <si>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</si>
  <si>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</si>
  <si>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</si>
  <si>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</si>
  <si>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</si>
  <si>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</si>
  <si>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</si>
  <si>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</si>
  <si>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</si>
  <si>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</si>
  <si>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</si>
  <si>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</si>
  <si>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</si>
  <si>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</si>
  <si>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</si>
  <si>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</si>
  <si>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</si>
  <si>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</si>
  <si>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</si>
  <si>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</si>
  <si>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</si>
  <si>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</si>
  <si>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</si>
  <si>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</si>
  <si>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</si>
  <si>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</si>
  <si>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</si>
  <si>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</si>
  <si>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</si>
  <si>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</si>
  <si>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</si>
  <si>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</si>
  <si>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</si>
  <si>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</si>
  <si>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</si>
  <si>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</si>
  <si>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</si>
  <si>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</si>
  <si>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</si>
  <si>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</si>
  <si>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</si>
  <si>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</si>
  <si>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</si>
  <si>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</si>
  <si>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</si>
  <si>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</si>
  <si>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</si>
  <si>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</si>
  <si>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</si>
  <si>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</si>
  <si>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</si>
  <si>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</si>
  <si>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</si>
  <si>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</si>
  <si>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</si>
  <si>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</si>
  <si>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</si>
  <si>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</si>
  <si>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</si>
  <si>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</si>
  <si>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</si>
  <si>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</si>
  <si>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</si>
  <si>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</si>
  <si>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</si>
  <si>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</si>
  <si>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</si>
  <si>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</si>
  <si>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</si>
  <si>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</si>
  <si>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</si>
  <si>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</si>
  <si>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</si>
  <si>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</si>
  <si>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</si>
  <si>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</si>
  <si>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</si>
  <si>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</si>
  <si>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</si>
  <si>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</si>
  <si>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</si>
  <si>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</si>
  <si>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</si>
  <si>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</si>
  <si>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</si>
  <si>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</si>
  <si>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</si>
  <si>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</si>
  <si>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</si>
  <si>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</si>
  <si>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</si>
  <si>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</si>
  <si>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</si>
  <si>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</si>
  <si>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</si>
  <si>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</si>
  <si>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</si>
  <si>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</si>
  <si>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</si>
  <si>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</si>
  <si>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</si>
  <si>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</si>
  <si>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</si>
  <si>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</si>
  <si>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</si>
  <si>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</si>
  <si>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</si>
  <si>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</si>
  <si>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</si>
  <si>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</si>
  <si>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</si>
  <si>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</si>
  <si>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</si>
  <si>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</si>
  <si>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</si>
  <si>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</si>
  <si>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</si>
  <si>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</si>
  <si>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</si>
  <si>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</si>
  <si>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</si>
  <si>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</si>
  <si>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</si>
  <si>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</si>
  <si>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</si>
  <si>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</si>
  <si>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</si>
  <si>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</si>
  <si>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</si>
  <si>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</si>
  <si>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</si>
  <si>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</si>
  <si>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</si>
  <si>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</si>
  <si>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</si>
  <si>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</si>
  <si>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</si>
  <si>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</si>
  <si>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</si>
  <si>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</si>
  <si>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</si>
  <si>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</si>
  <si>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</si>
  <si>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</si>
  <si>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</si>
  <si>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</si>
  <si>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</si>
  <si>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</si>
  <si>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</si>
  <si>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</si>
  <si>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</si>
  <si>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</si>
  <si>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</si>
  <si>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</si>
  <si>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</si>
  <si>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</si>
  <si>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</si>
  <si>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</si>
  <si>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</si>
  <si>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</si>
  <si>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</si>
  <si>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</si>
  <si>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</si>
  <si>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</si>
  <si>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</si>
  <si>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</si>
  <si>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</si>
  <si>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</si>
  <si>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</si>
  <si>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</si>
  <si>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</si>
  <si>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</si>
  <si>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</si>
  <si>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</si>
  <si>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</si>
  <si>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</si>
  <si>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</si>
  <si>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</si>
  <si>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</si>
  <si>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</si>
  <si>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</si>
  <si>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</si>
  <si>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</si>
  <si>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</si>
  <si>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</si>
  <si>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</si>
  <si>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</si>
  <si>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</si>
  <si>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</si>
  <si>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</si>
  <si>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</si>
  <si>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</si>
  <si>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</si>
  <si>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</si>
  <si>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</si>
  <si>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</si>
  <si>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</si>
  <si>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</si>
  <si>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</si>
  <si>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</si>
  <si>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</si>
  <si>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</si>
  <si>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</si>
  <si>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</si>
  <si>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</si>
  <si>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</si>
  <si>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</si>
  <si>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</si>
  <si>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</si>
  <si>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</si>
  <si>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</si>
  <si>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</si>
  <si>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</si>
  <si>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</si>
  <si>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</si>
  <si>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</si>
  <si>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</si>
  <si>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</si>
  <si>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</si>
  <si>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</si>
  <si>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</si>
  <si>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</si>
  <si>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</si>
  <si>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</si>
  <si>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</si>
  <si>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</si>
  <si>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</si>
  <si>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</si>
  <si>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</si>
  <si>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</si>
  <si>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</si>
  <si>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</si>
  <si>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</si>
  <si>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</si>
  <si>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</si>
  <si>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</si>
  <si>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</si>
  <si>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</si>
  <si>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</si>
  <si>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</si>
  <si>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</si>
  <si>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</si>
  <si>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</si>
  <si>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</si>
  <si>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</si>
  <si>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</si>
  <si>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</si>
  <si>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</si>
  <si>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</si>
  <si>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</si>
  <si>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</si>
  <si>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</si>
  <si>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</si>
  <si>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</si>
  <si>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</si>
  <si>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</si>
  <si>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</si>
  <si>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</si>
  <si>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</si>
  <si>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</si>
  <si>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</si>
  <si>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</si>
  <si>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</si>
  <si>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</si>
  <si>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</si>
  <si>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</si>
  <si>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</si>
  <si>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</si>
  <si>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</si>
  <si>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</si>
  <si>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</si>
  <si>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</si>
  <si>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</si>
  <si>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</si>
  <si>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</si>
  <si>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</si>
  <si>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</si>
  <si>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</si>
  <si>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</si>
  <si>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</si>
  <si>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</si>
  <si>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</si>
  <si>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</si>
  <si>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</si>
  <si>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</si>
  <si>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</si>
  <si>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</si>
  <si>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</si>
  <si>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</si>
  <si>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</si>
  <si>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</si>
  <si>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</si>
  <si>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</si>
  <si>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</si>
  <si>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</si>
  <si>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</si>
  <si>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</si>
  <si>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</si>
  <si>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</si>
  <si>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</si>
  <si>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</si>
  <si>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</si>
  <si>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</si>
  <si>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</si>
  <si>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</si>
  <si>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</si>
  <si>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</si>
  <si>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</si>
  <si>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</si>
  <si>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</si>
  <si>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</si>
  <si>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</si>
  <si>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</si>
  <si>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</si>
  <si>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</si>
  <si>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</si>
  <si>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</si>
  <si>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</si>
  <si>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</si>
  <si>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</si>
  <si>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</si>
  <si>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</si>
  <si>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</si>
  <si>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</si>
  <si>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</si>
  <si>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</si>
  <si>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</si>
  <si>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</si>
  <si>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</si>
  <si>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</si>
  <si>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</si>
  <si>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</si>
  <si>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</si>
  <si>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</si>
  <si>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</si>
  <si>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</si>
  <si>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</si>
  <si>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</si>
  <si>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</si>
  <si>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</si>
  <si>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</si>
  <si>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</si>
  <si>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</si>
  <si>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</si>
  <si>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</si>
  <si>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</si>
  <si>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</si>
  <si>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</si>
  <si>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</si>
  <si>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</si>
  <si>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</si>
  <si>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</si>
  <si>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</si>
  <si>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</si>
  <si>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</si>
  <si>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</si>
  <si>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</si>
  <si>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</si>
  <si>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</si>
  <si>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</si>
  <si>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</si>
  <si>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</si>
  <si>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</si>
  <si>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</si>
  <si>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</si>
  <si>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</si>
  <si>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</si>
  <si>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</si>
  <si>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</si>
  <si>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</si>
  <si>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</si>
  <si>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</si>
  <si>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</si>
  <si>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</si>
  <si>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</si>
  <si>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</si>
  <si>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</si>
  <si>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</si>
  <si>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</si>
  <si>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</si>
  <si>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</si>
  <si>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</si>
  <si>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</si>
  <si>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</si>
  <si>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</si>
  <si>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</si>
  <si>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</si>
  <si>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</si>
  <si>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</si>
  <si>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</si>
  <si>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</si>
  <si>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</si>
  <si>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</si>
  <si>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</si>
  <si>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</si>
  <si>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</si>
  <si>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</si>
  <si>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</si>
  <si>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</si>
  <si>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</si>
  <si>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</si>
  <si>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</si>
  <si>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</si>
  <si>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</si>
  <si>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</si>
  <si>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</si>
  <si>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</si>
  <si>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</si>
  <si>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</si>
  <si>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</si>
  <si>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</si>
  <si>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</si>
  <si>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</si>
  <si>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</si>
  <si>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</si>
  <si>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</si>
  <si>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</si>
  <si>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</si>
  <si>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</si>
  <si>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</si>
  <si>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</si>
  <si>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</si>
  <si>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</si>
  <si>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</si>
  <si>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</si>
  <si>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</si>
  <si>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</si>
  <si>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</si>
  <si>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</si>
  <si>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</si>
  <si>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</si>
  <si>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</si>
  <si>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</si>
  <si>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</si>
  <si>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</si>
  <si>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</si>
  <si>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</si>
  <si>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</si>
  <si>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</si>
  <si>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</si>
  <si>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</si>
  <si>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</si>
  <si>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</si>
  <si>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</si>
  <si>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</si>
  <si>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</si>
  <si>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</si>
  <si>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</si>
  <si>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</si>
  <si>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</si>
  <si>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</si>
  <si>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</si>
  <si>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</si>
  <si>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</si>
  <si>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</si>
  <si>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</si>
  <si>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</si>
  <si>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</si>
  <si>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</si>
  <si>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</si>
  <si>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</si>
  <si>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</si>
  <si>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</si>
  <si>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</si>
  <si>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</si>
  <si>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</si>
  <si>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</si>
  <si>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</si>
  <si>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</si>
  <si>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</si>
  <si>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</si>
  <si>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</si>
  <si>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</si>
  <si>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</si>
  <si>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</si>
  <si>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</si>
  <si>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</si>
  <si>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</si>
  <si>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</si>
  <si>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</si>
  <si>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</si>
  <si>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</si>
  <si>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</si>
  <si>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</si>
  <si>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</si>
  <si>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</si>
  <si>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</si>
  <si>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</si>
  <si>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</si>
  <si>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</si>
  <si>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</si>
  <si>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</si>
  <si>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</si>
  <si>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</si>
  <si>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</si>
  <si>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</si>
  <si>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</si>
  <si>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</si>
  <si>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</si>
  <si>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</si>
  <si>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</si>
  <si>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</si>
  <si>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</si>
  <si>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</si>
  <si>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</si>
  <si>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</si>
  <si>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</si>
  <si>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</si>
  <si>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</si>
  <si>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</si>
  <si>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</si>
  <si>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</si>
  <si>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</si>
  <si>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</si>
  <si>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</si>
  <si>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</si>
  <si>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</si>
  <si>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</si>
  <si>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</si>
  <si>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</si>
  <si>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</si>
  <si>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</si>
  <si>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</si>
  <si>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</si>
  <si>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</si>
  <si>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</si>
  <si>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</si>
  <si>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</si>
  <si>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</si>
  <si>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</si>
  <si>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</si>
  <si>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</si>
  <si>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</si>
  <si>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</si>
  <si>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</si>
  <si>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</si>
  <si>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</si>
  <si>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</si>
  <si>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</si>
  <si>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</si>
  <si>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</si>
  <si>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</si>
  <si>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</si>
  <si>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</si>
  <si>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</si>
  <si>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</si>
  <si>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</si>
  <si>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</si>
  <si>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</si>
  <si>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</si>
  <si>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</si>
  <si>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</si>
  <si>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</si>
  <si>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</si>
  <si>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</si>
  <si>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</si>
  <si>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</si>
  <si>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</si>
  <si>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</si>
  <si>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</si>
  <si>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</si>
  <si>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</si>
  <si>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</si>
  <si>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</si>
  <si>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</si>
  <si>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</si>
  <si>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</si>
  <si>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</si>
  <si>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</si>
  <si>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</si>
  <si>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</si>
  <si>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</si>
  <si>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</si>
  <si>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</si>
  <si>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</si>
  <si>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</si>
  <si>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</si>
  <si>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</si>
  <si>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</si>
  <si>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</si>
  <si>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</si>
  <si>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</si>
  <si>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</si>
  <si>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</si>
  <si>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</si>
  <si>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</si>
  <si>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</si>
  <si>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</si>
  <si>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</si>
  <si>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</si>
  <si>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</si>
  <si>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</si>
  <si>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</si>
  <si>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</si>
  <si>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</si>
  <si>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</si>
  <si>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</si>
  <si>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</si>
  <si>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</si>
  <si>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</si>
  <si>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</si>
  <si>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</si>
  <si>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</si>
  <si>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</si>
  <si>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</si>
  <si>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</si>
  <si>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</si>
  <si>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</si>
  <si>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</si>
  <si>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</si>
  <si>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</si>
  <si>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</si>
  <si>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</si>
  <si>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</si>
  <si>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</si>
  <si>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</si>
  <si>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</si>
  <si>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</si>
  <si>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</si>
  <si>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</si>
  <si>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</si>
  <si>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</si>
  <si>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</si>
  <si>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</si>
  <si>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</si>
  <si>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</si>
  <si>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</si>
  <si>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</si>
  <si>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</si>
  <si>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</si>
  <si>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</si>
  <si>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</si>
  <si>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</si>
  <si>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</si>
  <si>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</si>
  <si>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</si>
  <si>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</si>
  <si>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</si>
  <si>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</si>
  <si>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</si>
  <si>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</si>
  <si>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</si>
  <si>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</si>
  <si>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</si>
  <si>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</si>
  <si>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</si>
  <si>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</si>
  <si>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</si>
  <si>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</si>
  <si>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</si>
  <si>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</si>
  <si>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</si>
  <si>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</si>
  <si>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</si>
  <si>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</si>
  <si>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</si>
  <si>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</si>
  <si>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</si>
  <si>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</si>
  <si>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</si>
  <si>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</si>
  <si>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</si>
  <si>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</si>
  <si>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</si>
  <si>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</si>
  <si>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</si>
  <si>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</si>
  <si>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</si>
  <si>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</si>
  <si>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</si>
  <si>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</si>
  <si>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</si>
  <si>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</si>
  <si>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</si>
  <si>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</si>
  <si>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</si>
  <si>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</si>
  <si>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</si>
  <si>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</si>
  <si>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</si>
  <si>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</si>
  <si>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</si>
  <si>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</si>
  <si>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</si>
  <si>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</si>
  <si>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</si>
  <si>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</si>
  <si>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</si>
  <si>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</si>
  <si>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</si>
  <si>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</si>
  <si>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</si>
  <si>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</si>
  <si>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</si>
  <si>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</si>
  <si>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</si>
  <si>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</si>
  <si>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</si>
  <si>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</si>
  <si>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</si>
  <si>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</si>
  <si>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</si>
  <si>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</si>
  <si>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</si>
  <si>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</si>
  <si>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</si>
  <si>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</si>
  <si>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</si>
  <si>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</si>
  <si>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</si>
  <si>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</si>
  <si>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</si>
  <si>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</si>
  <si>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</si>
  <si>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</si>
  <si>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</si>
  <si>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</si>
  <si>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</si>
  <si>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</si>
  <si>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</si>
  <si>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</si>
  <si>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</si>
  <si>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</si>
  <si>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</si>
  <si>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</si>
  <si>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</si>
  <si>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</si>
  <si>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</si>
  <si>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</si>
  <si>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</si>
  <si>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</si>
  <si>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</si>
  <si>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</si>
  <si>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</si>
  <si>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</si>
  <si>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</si>
  <si>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</si>
  <si>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</si>
  <si>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</si>
  <si>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</si>
  <si>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</si>
  <si>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</si>
  <si>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</si>
  <si>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</si>
  <si>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</si>
  <si>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</si>
  <si>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</si>
  <si>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</si>
  <si>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</si>
  <si>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</si>
  <si>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</si>
  <si>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</si>
  <si>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</si>
  <si>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</si>
  <si>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</si>
  <si>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</si>
  <si>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</si>
  <si>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</si>
  <si>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</si>
  <si>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</si>
  <si>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</si>
  <si>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</si>
  <si>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</si>
  <si>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</si>
  <si>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</si>
  <si>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</si>
  <si>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</si>
  <si>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</si>
  <si>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</si>
  <si>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</si>
  <si>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</si>
  <si>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</si>
  <si>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</si>
  <si>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</si>
  <si>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</si>
  <si>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</si>
  <si>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</si>
  <si>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</si>
  <si>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</si>
  <si>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</si>
  <si>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</si>
  <si>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</si>
  <si>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</si>
  <si>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</si>
  <si>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</si>
  <si>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</si>
  <si>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</si>
  <si>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</si>
  <si>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</si>
  <si>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</si>
  <si>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</si>
  <si>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</si>
  <si>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</si>
  <si>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</si>
  <si>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</si>
  <si>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</si>
  <si>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</si>
  <si>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</si>
  <si>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</si>
  <si>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</si>
  <si>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</si>
  <si>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</si>
  <si>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</si>
  <si>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</si>
  <si>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</si>
  <si>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</si>
  <si>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</si>
  <si>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</si>
  <si>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</si>
  <si>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</si>
  <si>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</si>
  <si>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</si>
  <si>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</si>
  <si>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</si>
  <si>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</si>
  <si>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</si>
  <si>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</si>
  <si>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</si>
  <si>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</si>
  <si>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</si>
  <si>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</si>
  <si>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</si>
  <si>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</si>
  <si>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</si>
  <si>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</si>
  <si>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</si>
  <si>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</si>
  <si>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</si>
  <si>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</si>
  <si>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</si>
  <si>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</si>
  <si>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</si>
  <si>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</si>
  <si>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</si>
  <si>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</si>
  <si>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</si>
  <si>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</si>
  <si>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</si>
  <si>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</si>
  <si>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</si>
  <si>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</si>
  <si>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</si>
  <si>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</si>
  <si>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</si>
  <si>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</si>
  <si>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</si>
  <si>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</si>
  <si>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</si>
  <si>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</si>
  <si>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</si>
  <si>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</si>
  <si>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</si>
  <si>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</si>
  <si>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</si>
  <si>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</si>
  <si>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</si>
  <si>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</si>
  <si>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</si>
  <si>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</si>
  <si>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</si>
  <si>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</si>
  <si>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</si>
  <si>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</si>
  <si>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</si>
  <si>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</si>
  <si>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</si>
  <si>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</si>
  <si>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</si>
  <si>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</si>
  <si>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</si>
  <si>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</si>
  <si>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</si>
  <si>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</si>
  <si>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</si>
  <si>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</si>
  <si>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</si>
  <si>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</si>
  <si>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</si>
  <si>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</si>
  <si>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</si>
  <si>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</si>
  <si>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</si>
  <si>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</si>
  <si>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</si>
  <si>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</si>
  <si>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</si>
  <si>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</si>
  <si>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</si>
  <si>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</si>
  <si>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</si>
  <si>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</si>
  <si>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</si>
  <si>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</si>
  <si>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</si>
  <si>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</si>
  <si>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</si>
  <si>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</si>
  <si>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</si>
  <si>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</si>
  <si>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</si>
  <si>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</si>
  <si>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</si>
  <si>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</si>
  <si>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</si>
  <si>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</si>
  <si>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</si>
  <si>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</si>
  <si>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</si>
  <si>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</si>
  <si>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</si>
  <si>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</si>
  <si>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</si>
  <si>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</si>
  <si>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</si>
  <si>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</si>
  <si>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</si>
  <si>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</si>
  <si>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</si>
  <si>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</si>
  <si>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</si>
  <si>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</si>
  <si>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</si>
  <si>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</si>
  <si>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</si>
  <si>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</si>
  <si>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</si>
  <si>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</si>
  <si>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</si>
  <si>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</si>
  <si>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</si>
  <si>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</si>
  <si>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</si>
  <si>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</si>
  <si>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</si>
  <si>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</si>
  <si>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</si>
  <si>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</si>
  <si>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</si>
  <si>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</si>
  <si>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</si>
  <si>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</si>
  <si>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</si>
  <si>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</si>
  <si>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</si>
  <si>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</si>
  <si>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</si>
  <si>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</si>
  <si>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</si>
  <si>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</si>
  <si>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</si>
  <si>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</si>
  <si>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</si>
  <si>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</si>
  <si>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</si>
  <si>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</si>
  <si>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</si>
  <si>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</si>
  <si>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</si>
  <si>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</si>
  <si>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</si>
  <si>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</si>
  <si>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</si>
  <si>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</si>
  <si>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</si>
  <si>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</si>
  <si>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</si>
  <si>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</si>
  <si>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</si>
  <si>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</si>
  <si>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</si>
  <si>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</si>
  <si>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</si>
  <si>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</si>
  <si>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</si>
  <si>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</si>
  <si>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</si>
  <si>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</si>
  <si>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</si>
  <si>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</si>
  <si>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</si>
  <si>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</si>
  <si>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</si>
  <si>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</si>
  <si>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</si>
  <si>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</si>
  <si>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</si>
  <si>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</si>
  <si>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</si>
  <si>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</si>
  <si>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</si>
  <si>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</si>
  <si>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</si>
  <si>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</si>
  <si>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</si>
  <si>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</si>
  <si>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</si>
  <si>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</si>
  <si>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</si>
  <si>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</si>
  <si>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</si>
  <si>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</si>
  <si>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</si>
  <si>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</si>
  <si>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</si>
  <si>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</si>
  <si>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</si>
  <si>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</si>
  <si>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</si>
  <si>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</si>
  <si>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</si>
  <si>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</si>
  <si>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</si>
  <si>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</si>
  <si>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</si>
  <si>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</si>
  <si>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</si>
  <si>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</si>
  <si>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</si>
  <si>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</si>
  <si>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</si>
  <si>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</si>
  <si>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</si>
  <si>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</si>
  <si>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</si>
  <si>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</si>
  <si>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</si>
  <si>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</si>
  <si>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</si>
  <si>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</si>
  <si>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</si>
  <si>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</si>
  <si>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</si>
  <si>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</si>
  <si>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</si>
  <si>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</si>
  <si>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</si>
  <si>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</si>
  <si>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</si>
  <si>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</si>
  <si>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</si>
  <si>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</si>
  <si>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</si>
  <si>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</si>
  <si>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</si>
  <si>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</si>
  <si>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</si>
  <si>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</si>
  <si>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</si>
  <si>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</si>
  <si>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</si>
  <si>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</si>
  <si>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</si>
  <si>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</si>
  <si>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</si>
  <si>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</si>
  <si>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</si>
  <si>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</si>
  <si>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</si>
  <si>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</si>
  <si>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</si>
  <si>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</si>
  <si>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</si>
  <si>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</si>
  <si>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</si>
  <si>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</si>
  <si>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</si>
  <si>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</si>
  <si>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</si>
  <si>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</si>
  <si>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</si>
  <si>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</si>
  <si>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</si>
  <si>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</si>
  <si>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</si>
  <si>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</si>
  <si>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</si>
  <si>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</si>
  <si>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</si>
  <si>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</si>
  <si>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</si>
  <si>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</si>
  <si>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</si>
  <si>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</si>
  <si>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</si>
  <si>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</si>
  <si>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</si>
  <si>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</si>
  <si>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</si>
  <si>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</si>
  <si>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</si>
  <si>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</si>
  <si>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</si>
  <si>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</si>
  <si>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</si>
  <si>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</si>
  <si>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</si>
  <si>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</si>
  <si>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</si>
  <si>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</si>
  <si>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</si>
  <si>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</si>
  <si>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</si>
  <si>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</si>
  <si>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</si>
  <si>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</si>
  <si>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</si>
  <si>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</si>
  <si>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</si>
  <si>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</si>
  <si>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</si>
  <si>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</si>
  <si>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</si>
  <si>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</si>
  <si>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</si>
  <si>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</si>
  <si>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</si>
  <si>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</si>
  <si>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</si>
  <si>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</si>
  <si>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</si>
  <si>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</si>
  <si>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</si>
  <si>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</si>
  <si>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</si>
  <si>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</si>
  <si>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</si>
  <si>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</si>
  <si>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</si>
  <si>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</si>
  <si>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</si>
  <si>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</si>
  <si>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</si>
  <si>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</si>
  <si>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</si>
  <si>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</si>
  <si>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</si>
  <si>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</si>
  <si>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</si>
  <si>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</si>
  <si>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</si>
  <si>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</si>
  <si>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</si>
  <si>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</si>
  <si>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</si>
  <si>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</si>
  <si>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</si>
  <si>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</si>
  <si>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</si>
  <si>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</si>
  <si>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</si>
  <si>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</si>
  <si>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</si>
  <si>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</si>
  <si>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</si>
  <si>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</si>
  <si>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</si>
  <si>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</si>
  <si>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</si>
  <si>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</si>
  <si>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</si>
  <si>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</si>
  <si>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</si>
  <si>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</si>
  <si>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</si>
  <si>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</si>
  <si>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</si>
  <si>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</si>
  <si>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</si>
  <si>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</si>
  <si>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</si>
  <si>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</si>
  <si>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</si>
  <si>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</si>
  <si>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</si>
  <si>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</si>
  <si>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</si>
  <si>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</si>
  <si>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</si>
  <si>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</si>
  <si>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</si>
  <si>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</si>
  <si>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</si>
  <si>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</si>
  <si>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</si>
  <si>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</si>
  <si>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</si>
  <si>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</si>
  <si>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</si>
  <si>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</si>
  <si>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</si>
  <si>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</si>
  <si>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</si>
  <si>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</si>
  <si>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</si>
  <si>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</si>
  <si>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</si>
  <si>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</si>
  <si>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</si>
  <si>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</si>
  <si>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</si>
  <si>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</si>
  <si>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</si>
  <si>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</si>
  <si>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</si>
  <si>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</si>
  <si>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</si>
  <si>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</si>
  <si>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</si>
  <si>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</si>
  <si>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</si>
  <si>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</si>
  <si>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</si>
  <si>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</si>
  <si>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</si>
  <si>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</si>
  <si>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</si>
  <si>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</si>
  <si>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</si>
  <si>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</si>
  <si>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</si>
  <si>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</si>
  <si>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</si>
  <si>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</si>
  <si>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</si>
  <si>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</si>
  <si>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</si>
  <si>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</si>
  <si>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</si>
  <si>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</si>
  <si>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</si>
  <si>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</si>
  <si>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</si>
  <si>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</si>
  <si>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</si>
  <si>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</si>
  <si>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</si>
  <si>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</si>
  <si>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</si>
  <si>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</si>
  <si>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</si>
  <si>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</si>
  <si>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</si>
  <si>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</si>
  <si>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</si>
  <si>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</si>
  <si>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</si>
  <si>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</si>
  <si>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</si>
  <si>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</si>
  <si>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</si>
  <si>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</si>
  <si>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</si>
  <si>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</si>
  <si>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</si>
  <si>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</si>
  <si>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</si>
  <si>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</si>
  <si>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</si>
  <si>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</si>
  <si>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</si>
  <si>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</si>
  <si>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</si>
  <si>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</si>
  <si>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</si>
  <si>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</si>
  <si>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</si>
  <si>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</si>
  <si>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</si>
  <si>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</si>
  <si>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</si>
  <si>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</si>
  <si>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</si>
  <si>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</si>
  <si>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</si>
  <si>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</si>
  <si>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</si>
  <si>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</si>
  <si>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</si>
  <si>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</si>
  <si>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</si>
  <si>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</si>
  <si>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</si>
  <si>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</si>
  <si>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</si>
  <si>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</si>
  <si>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</si>
  <si>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</si>
  <si>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</si>
  <si>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</si>
  <si>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</si>
  <si>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</si>
  <si>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</si>
  <si>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</si>
  <si>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</si>
  <si>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</si>
  <si>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</si>
  <si>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</si>
  <si>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</si>
  <si>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</si>
  <si>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</si>
  <si>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</si>
  <si>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</si>
  <si>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</si>
  <si>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</si>
  <si>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</si>
  <si>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</si>
  <si>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</si>
  <si>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</si>
  <si>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</si>
  <si>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</si>
  <si>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</si>
  <si>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</si>
  <si>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</si>
  <si>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</si>
  <si>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</si>
  <si>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</si>
  <si>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</si>
  <si>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</si>
  <si>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</si>
  <si>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</si>
  <si>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</si>
  <si>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</si>
  <si>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</si>
  <si>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</si>
  <si>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</si>
  <si>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</si>
  <si>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</si>
  <si>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</si>
  <si>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</si>
  <si>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</si>
  <si>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</si>
  <si>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</si>
  <si>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</si>
  <si>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</si>
  <si>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</si>
  <si>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</si>
  <si>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</si>
  <si>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</si>
  <si>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</si>
  <si>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</si>
  <si>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</si>
  <si>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</si>
  <si>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</si>
  <si>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</si>
  <si>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</si>
  <si>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</si>
  <si>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</si>
  <si>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</si>
  <si>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</si>
  <si>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</si>
  <si>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</si>
  <si>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</si>
  <si>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</si>
  <si>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</si>
  <si>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</si>
  <si>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</si>
  <si>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</si>
  <si>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</si>
  <si>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</si>
  <si>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</si>
  <si>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</si>
  <si>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</si>
  <si>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</si>
  <si>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</si>
  <si>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</si>
  <si>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</si>
  <si>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</si>
  <si>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</si>
  <si>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</si>
  <si>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</si>
  <si>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</si>
  <si>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</si>
  <si>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</si>
  <si>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</si>
  <si>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</si>
  <si>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</si>
  <si>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</si>
  <si>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</si>
  <si>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</si>
  <si>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</si>
  <si>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</si>
  <si>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</si>
  <si>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</si>
  <si>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</si>
  <si>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</si>
  <si>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</si>
  <si>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</si>
  <si>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</si>
  <si>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</si>
  <si>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</si>
  <si>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</si>
  <si>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</si>
  <si>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</si>
  <si>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</si>
  <si>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</si>
  <si>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</si>
  <si>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</si>
  <si>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</si>
  <si>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</si>
  <si>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</si>
  <si>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</si>
  <si>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</si>
  <si>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</si>
  <si>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</si>
  <si>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</si>
  <si>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</si>
  <si>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</si>
  <si>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</si>
  <si>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</si>
  <si>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</si>
  <si>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</si>
  <si>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</si>
  <si>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</si>
  <si>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</si>
  <si>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</si>
  <si>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</si>
  <si>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</si>
  <si>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</si>
  <si>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</si>
  <si>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</si>
  <si>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</si>
  <si>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</si>
  <si>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</si>
  <si>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</si>
  <si>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</si>
  <si>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</si>
  <si>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</si>
  <si>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</si>
  <si>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</si>
  <si>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</si>
  <si>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</si>
  <si>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</si>
  <si>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</si>
  <si>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</si>
  <si>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</si>
  <si>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</si>
  <si>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</si>
  <si>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</si>
  <si>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</si>
  <si>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</si>
  <si>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</si>
  <si>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</si>
  <si>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</si>
  <si>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</si>
  <si>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</si>
  <si>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</si>
  <si>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</si>
  <si>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</si>
  <si>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</si>
  <si>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</si>
  <si>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</si>
  <si>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</si>
  <si>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</si>
  <si>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</si>
  <si>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</si>
  <si>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</si>
  <si>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</si>
  <si>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</si>
  <si>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</si>
  <si>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</si>
  <si>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</si>
  <si>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</si>
  <si>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</si>
  <si>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</si>
  <si>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</si>
  <si>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</si>
  <si>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</si>
  <si>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</si>
  <si>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</si>
  <si>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</si>
  <si>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</si>
  <si>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</si>
  <si>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</si>
  <si>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</si>
  <si>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</si>
  <si>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</si>
  <si>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</si>
  <si>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</si>
  <si>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</si>
  <si>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</si>
  <si>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</si>
  <si>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</si>
  <si>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</si>
  <si>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</si>
  <si>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</si>
  <si>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</si>
  <si>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</si>
  <si>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</si>
  <si>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</si>
  <si>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</si>
  <si>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</si>
  <si>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</si>
  <si>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</si>
  <si>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</si>
  <si>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</si>
  <si>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</si>
  <si>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</si>
  <si>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</si>
  <si>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</si>
  <si>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</si>
  <si>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</si>
  <si>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</si>
  <si>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</si>
  <si>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</si>
  <si>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</si>
  <si>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</si>
  <si>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</si>
  <si>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</si>
  <si>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</si>
  <si>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</si>
  <si>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</si>
  <si>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</si>
  <si>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</si>
  <si>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</si>
  <si>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</si>
  <si>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</si>
  <si>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</si>
  <si>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</si>
  <si>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</si>
  <si>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</si>
  <si>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</si>
  <si>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</si>
  <si>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</si>
  <si>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</si>
  <si>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</si>
  <si>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</si>
  <si>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</si>
  <si>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</si>
  <si>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</si>
  <si>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</si>
  <si>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</si>
  <si>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</si>
  <si>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</si>
  <si>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</si>
  <si>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</si>
  <si>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</si>
  <si>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</si>
  <si>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</si>
  <si>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</si>
  <si>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</si>
  <si>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</si>
  <si>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</si>
  <si>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</si>
  <si>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</si>
  <si>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</si>
  <si>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</si>
  <si>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</si>
  <si>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</si>
  <si>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</si>
  <si>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</si>
  <si>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</si>
  <si>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</si>
  <si>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</si>
  <si>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</si>
  <si>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</si>
  <si>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</si>
  <si>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</si>
  <si>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</si>
  <si>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</si>
  <si>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</si>
  <si>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</si>
  <si>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</si>
  <si>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</si>
  <si>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</si>
  <si>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</si>
  <si>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</si>
  <si>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</si>
  <si>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</si>
  <si>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</si>
  <si>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</si>
  <si>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</si>
  <si>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</si>
  <si>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</si>
  <si>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</si>
  <si>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</si>
  <si>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</si>
  <si>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</si>
  <si>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</si>
  <si>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</si>
  <si>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</si>
  <si>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</si>
  <si>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</si>
  <si>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</si>
  <si>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</si>
  <si>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</si>
  <si>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</si>
  <si>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</si>
  <si>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</si>
  <si>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</si>
  <si>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</si>
  <si>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</si>
  <si>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</si>
  <si>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</si>
  <si>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</si>
  <si>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</si>
  <si>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</si>
  <si>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</si>
  <si>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</si>
  <si>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</si>
  <si>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</si>
  <si>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</si>
  <si>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</si>
  <si>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</si>
  <si>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</si>
  <si>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</si>
  <si>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</si>
  <si>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</si>
  <si>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</si>
  <si>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</si>
  <si>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</si>
  <si>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</si>
  <si>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</si>
  <si>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</si>
  <si>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</si>
  <si>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</si>
  <si>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</si>
  <si>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</si>
  <si>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</si>
  <si>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</si>
  <si>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</si>
  <si>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</si>
  <si>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</si>
  <si>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</si>
  <si>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</si>
  <si>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</si>
  <si>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</si>
  <si>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</si>
  <si>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</si>
  <si>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</si>
  <si>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</si>
  <si>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</si>
  <si>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</si>
  <si>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</si>
  <si>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</si>
  <si>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</si>
  <si>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</si>
  <si>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</si>
  <si>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</si>
  <si>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</si>
  <si>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</si>
  <si>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</si>
  <si>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</si>
  <si>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</si>
  <si>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</si>
  <si>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</si>
  <si>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</si>
  <si>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</si>
  <si>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</si>
  <si>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</si>
  <si>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</si>
  <si>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</si>
  <si>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</si>
  <si>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</si>
  <si>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</si>
  <si>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</si>
  <si>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</si>
  <si>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</si>
  <si>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</si>
  <si>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</si>
  <si>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</si>
  <si>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</si>
  <si>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</si>
  <si>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</si>
  <si>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</si>
  <si>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</si>
  <si>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</si>
  <si>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</si>
  <si>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</si>
  <si>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</si>
  <si>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</si>
  <si>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</si>
  <si>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</si>
  <si>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</si>
  <si>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</si>
  <si>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</si>
  <si>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</si>
  <si>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</si>
  <si>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</si>
  <si>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</si>
  <si>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</si>
  <si>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</si>
  <si>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</si>
  <si>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</si>
  <si>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</si>
  <si>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</si>
  <si>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</si>
  <si>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</si>
  <si>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</si>
  <si>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</si>
  <si>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</si>
  <si>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</si>
  <si>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</si>
  <si>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</si>
  <si>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</si>
  <si>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</si>
  <si>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</si>
  <si>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</si>
  <si>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</si>
  <si>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</si>
  <si>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</si>
  <si>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</si>
  <si>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</si>
  <si>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</si>
  <si>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</si>
  <si>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</si>
  <si>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</si>
  <si>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</si>
  <si>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</si>
  <si>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</si>
  <si>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</si>
  <si>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</si>
  <si>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</si>
  <si>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</si>
  <si>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</si>
  <si>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</si>
  <si>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</si>
  <si>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</si>
  <si>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</si>
  <si>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</si>
  <si>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</si>
  <si>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</si>
  <si>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</si>
  <si>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</si>
  <si>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</si>
  <si>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</si>
  <si>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</si>
  <si>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</si>
  <si>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</si>
  <si>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</si>
  <si>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</si>
  <si>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</si>
  <si>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</si>
  <si>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</si>
  <si>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</si>
  <si>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</si>
  <si>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</si>
  <si>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</si>
  <si>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</si>
  <si>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</si>
  <si>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</si>
  <si>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</si>
  <si>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</si>
  <si>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</si>
  <si>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</si>
  <si>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</si>
  <si>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</si>
  <si>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</si>
  <si>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</si>
  <si>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</si>
  <si>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</si>
  <si>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</si>
  <si>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</si>
  <si>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</si>
  <si>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</si>
  <si>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</si>
  <si>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</si>
  <si>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</si>
  <si>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</si>
  <si>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</si>
  <si>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</si>
  <si>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</si>
  <si>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</si>
  <si>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</si>
  <si>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</si>
  <si>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</si>
  <si>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</si>
  <si>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</si>
  <si>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</si>
  <si>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</si>
  <si>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</si>
  <si>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</si>
  <si>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</si>
  <si>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</si>
  <si>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</si>
  <si>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</si>
  <si>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</si>
  <si>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</si>
  <si>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</si>
  <si>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</si>
  <si>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</si>
  <si>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</si>
  <si>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</si>
  <si>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</si>
  <si>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</si>
  <si>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</si>
  <si>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</si>
  <si>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</si>
  <si>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</si>
  <si>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</si>
  <si>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</si>
  <si>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</si>
  <si>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</si>
  <si>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</si>
  <si>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</si>
  <si>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</si>
  <si>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</si>
  <si>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</si>
  <si>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</si>
  <si>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</si>
  <si>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</si>
  <si>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</si>
  <si>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</si>
  <si>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</si>
  <si>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</si>
  <si>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</si>
  <si>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</si>
  <si>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</si>
  <si>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</si>
  <si>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</si>
  <si>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</si>
  <si>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</si>
  <si>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</si>
  <si>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</si>
  <si>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</si>
  <si>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</si>
  <si>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</si>
  <si>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</si>
  <si>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</si>
  <si>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</si>
  <si>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</si>
  <si>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</si>
  <si>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</si>
  <si>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</si>
  <si>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</si>
  <si>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</si>
  <si>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</si>
  <si>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</si>
  <si>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</si>
  <si>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</si>
  <si>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</si>
  <si>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</si>
  <si>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</si>
  <si>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</si>
  <si>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</si>
  <si>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</si>
  <si>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</si>
  <si>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</si>
  <si>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</si>
  <si>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</si>
  <si>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</si>
  <si>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</si>
  <si>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</si>
  <si>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</si>
  <si>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</si>
  <si>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</si>
  <si>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</si>
  <si>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</si>
  <si>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</si>
  <si>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</si>
  <si>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</si>
  <si>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</si>
  <si>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</si>
  <si>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</si>
  <si>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</si>
  <si>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</si>
  <si>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</si>
  <si>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</si>
  <si>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</si>
  <si>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</si>
  <si>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</si>
  <si>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</si>
  <si>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</si>
  <si>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</si>
  <si>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</si>
  <si>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</si>
  <si>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</si>
  <si>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</si>
  <si>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</si>
  <si>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</si>
  <si>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</si>
  <si>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</si>
  <si>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</si>
  <si>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</si>
  <si>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</si>
  <si>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</si>
  <si>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</si>
  <si>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</si>
  <si>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</si>
  <si>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</si>
  <si>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</si>
  <si>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</si>
  <si>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</si>
  <si>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</si>
  <si>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</si>
  <si>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</si>
  <si>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</si>
  <si>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</si>
  <si>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</si>
  <si>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</si>
  <si>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</si>
  <si>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</si>
  <si>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</si>
  <si>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</si>
  <si>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</si>
  <si>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</si>
  <si>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</si>
  <si>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</si>
  <si>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</si>
  <si>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</si>
  <si>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</si>
  <si>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</si>
  <si>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</si>
  <si>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</si>
  <si>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</si>
  <si>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</si>
  <si>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</si>
  <si>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</si>
  <si>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</si>
  <si>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</si>
  <si>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</si>
  <si>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</si>
  <si>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</si>
  <si>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</si>
  <si>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</si>
  <si>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</si>
  <si>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</si>
  <si>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</si>
  <si>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</si>
  <si>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</si>
  <si>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</si>
  <si>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</si>
  <si>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</si>
  <si>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</si>
  <si>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</si>
  <si>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</si>
  <si>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</si>
  <si>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</si>
  <si>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</si>
  <si>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</si>
  <si>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</si>
  <si>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</si>
  <si>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</si>
  <si>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</si>
  <si>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</si>
  <si>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</si>
  <si>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</si>
  <si>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</si>
  <si>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</si>
  <si>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</si>
  <si>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</si>
  <si>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</si>
  <si>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</si>
  <si>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</si>
  <si>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</si>
  <si>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</si>
  <si>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</si>
  <si>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</si>
  <si>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</si>
  <si>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</si>
  <si>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</si>
  <si>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</si>
  <si>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</si>
  <si>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</si>
  <si>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</si>
  <si>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</si>
  <si>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</si>
  <si>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</si>
  <si>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</si>
  <si>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</si>
  <si>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</si>
  <si>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</si>
  <si>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</si>
  <si>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</si>
  <si>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</si>
  <si>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</si>
  <si>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</si>
  <si>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</si>
  <si>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</si>
  <si>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</si>
  <si>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</si>
  <si>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</si>
  <si>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</si>
  <si>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</si>
  <si>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</si>
  <si>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</si>
  <si>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</si>
  <si>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</si>
  <si>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</si>
  <si>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</si>
  <si>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</si>
  <si>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</si>
  <si>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</si>
  <si>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</si>
  <si>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</si>
  <si>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</si>
  <si>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</si>
  <si>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</si>
  <si>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</si>
  <si>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</si>
  <si>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</si>
  <si>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</si>
  <si>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</si>
  <si>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</si>
  <si>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</si>
  <si>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</si>
  <si>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</si>
  <si>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</si>
  <si>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</si>
  <si>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</si>
  <si>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</si>
  <si>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</si>
  <si>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</si>
  <si>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</si>
  <si>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</si>
  <si>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</si>
  <si>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</si>
  <si>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</si>
  <si>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</si>
  <si>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</si>
  <si>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</si>
  <si>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</si>
  <si>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</si>
  <si>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</si>
  <si>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</si>
  <si>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</si>
  <si>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</si>
  <si>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</si>
  <si>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</si>
  <si>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</si>
  <si>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</si>
  <si>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</si>
  <si>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</si>
  <si>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</si>
  <si>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</si>
  <si>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</si>
  <si>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</si>
  <si>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</si>
  <si>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</si>
  <si>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</si>
  <si>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</si>
  <si>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</si>
  <si>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</si>
  <si>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</si>
  <si>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</si>
  <si>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</si>
  <si>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</si>
  <si>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</si>
  <si>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</si>
  <si>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</si>
  <si>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</si>
  <si>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</si>
  <si>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</si>
  <si>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</si>
  <si>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</si>
  <si>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</si>
  <si>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</si>
  <si>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</si>
  <si>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</si>
  <si>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</si>
  <si>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</si>
  <si>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</si>
  <si>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</si>
  <si>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</si>
  <si>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</si>
  <si>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</si>
  <si>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</si>
  <si>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</si>
  <si>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</si>
  <si>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</si>
  <si>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</si>
  <si>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</si>
  <si>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</si>
  <si>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</si>
  <si>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</si>
  <si>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</si>
  <si>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</si>
  <si>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</si>
  <si>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</si>
  <si>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</si>
  <si>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</si>
  <si>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</si>
  <si>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</si>
  <si>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</si>
  <si>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</si>
  <si>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</si>
  <si>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</si>
  <si>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</si>
  <si>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</si>
  <si>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</si>
  <si>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</si>
  <si>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</si>
  <si>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</si>
  <si>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</si>
  <si>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</si>
  <si>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</si>
  <si>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</si>
  <si>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</si>
  <si>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</si>
  <si>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</si>
  <si>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</si>
  <si>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</si>
  <si>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</si>
  <si>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</si>
  <si>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</si>
  <si>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</si>
  <si>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</si>
  <si>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</si>
  <si>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</si>
  <si>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</si>
  <si>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</si>
  <si>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</si>
  <si>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</si>
  <si>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</si>
  <si>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</si>
  <si>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</si>
  <si>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</si>
  <si>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</si>
  <si>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</si>
  <si>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</si>
  <si>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</si>
  <si>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</si>
  <si>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</si>
  <si>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</si>
  <si>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</si>
  <si>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</si>
  <si>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</si>
  <si>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</si>
  <si>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</si>
  <si>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</si>
  <si>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</si>
  <si>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</si>
  <si>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</si>
  <si>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</si>
  <si>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</si>
  <si>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</si>
  <si>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</si>
  <si>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</si>
  <si>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</si>
  <si>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</si>
  <si>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</si>
  <si>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</si>
  <si>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</si>
  <si>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</si>
  <si>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</si>
  <si>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</si>
  <si>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</si>
  <si>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</si>
  <si>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</si>
  <si>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</si>
  <si>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</si>
  <si>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</si>
  <si>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</si>
  <si>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</si>
  <si>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</si>
  <si>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</si>
  <si>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</si>
  <si>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</si>
  <si>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</si>
  <si>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</si>
  <si>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</si>
  <si>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</si>
  <si>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</si>
  <si>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</si>
  <si>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</si>
  <si>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</si>
  <si>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</si>
  <si>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</si>
  <si>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</si>
  <si>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</si>
  <si>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</si>
  <si>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</si>
  <si>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</si>
  <si>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</si>
  <si>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</si>
  <si>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</si>
  <si>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</si>
  <si>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</si>
  <si>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</si>
  <si>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</si>
  <si>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</si>
  <si>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</si>
  <si>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</si>
  <si>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</si>
  <si>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</si>
  <si>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</si>
  <si>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</si>
  <si>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</si>
  <si>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</si>
  <si>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</si>
  <si>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</si>
  <si>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</si>
  <si>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</si>
  <si>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</si>
  <si>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</si>
  <si>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</si>
  <si>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</si>
  <si>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</si>
  <si>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</si>
  <si>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</si>
  <si>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</si>
  <si>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</si>
  <si>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</si>
  <si>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</si>
  <si>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</si>
  <si>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</si>
  <si>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</si>
  <si>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</si>
  <si>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</si>
  <si>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</si>
  <si>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</si>
  <si>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</si>
  <si>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</si>
  <si>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</si>
  <si>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</si>
  <si>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</si>
  <si>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</si>
  <si>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</si>
  <si>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</si>
  <si>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</si>
  <si>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</si>
  <si>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</si>
  <si>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</si>
  <si>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</si>
  <si>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</si>
  <si>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</si>
  <si>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</si>
  <si>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</si>
  <si>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</si>
  <si>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</si>
  <si>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</si>
  <si>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</si>
  <si>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</si>
  <si>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</si>
  <si>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</si>
  <si>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</si>
  <si>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</si>
  <si>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</si>
  <si>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</si>
  <si>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</si>
  <si>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</si>
  <si>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</si>
  <si>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</si>
  <si>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</si>
  <si>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</si>
  <si>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</si>
  <si>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</si>
  <si>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</si>
  <si>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</si>
  <si>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</si>
  <si>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</si>
  <si>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</si>
  <si>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</si>
  <si>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</si>
  <si>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</si>
  <si>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</si>
  <si>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</si>
  <si>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</si>
  <si>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</si>
  <si>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</si>
  <si>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</si>
  <si>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</si>
  <si>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</si>
  <si>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</si>
  <si>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</si>
  <si>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</si>
  <si>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</si>
  <si>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</si>
  <si>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</si>
  <si>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</si>
  <si>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</si>
  <si>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</si>
  <si>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</si>
  <si>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</si>
  <si>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</si>
  <si>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</si>
  <si>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</si>
  <si>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</si>
  <si>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</si>
  <si>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</si>
  <si>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</si>
  <si>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</si>
  <si>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</si>
  <si>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</si>
  <si>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</si>
  <si>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</si>
  <si>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</si>
  <si>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</si>
  <si>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</si>
  <si>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</si>
  <si>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</si>
  <si>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</si>
  <si>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</si>
  <si>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</si>
  <si>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</si>
  <si>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</si>
  <si>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</si>
  <si>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</si>
  <si>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</si>
  <si>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</si>
  <si>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</si>
  <si>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</si>
  <si>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</si>
  <si>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</si>
  <si>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</si>
  <si>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</si>
  <si>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</si>
  <si>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</si>
  <si>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</si>
  <si>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</si>
  <si>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</si>
  <si>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</si>
  <si>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</si>
  <si>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</si>
  <si>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</si>
  <si>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</si>
  <si>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</si>
  <si>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</si>
  <si>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</si>
  <si>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</si>
  <si>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</si>
  <si>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</si>
  <si>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</si>
  <si>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</si>
  <si>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</si>
  <si>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</si>
  <si>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</si>
  <si>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</si>
  <si>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</si>
  <si>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</si>
  <si>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</si>
  <si>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</si>
  <si>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</si>
  <si>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</si>
  <si>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</si>
  <si>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</si>
  <si>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</si>
  <si>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</si>
  <si>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</si>
  <si>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</si>
  <si>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</si>
  <si>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</si>
  <si>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</si>
  <si>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</si>
  <si>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</si>
  <si>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</si>
  <si>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</si>
  <si>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</si>
  <si>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</si>
  <si>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</si>
  <si>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</si>
  <si>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</si>
  <si>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</si>
  <si>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</si>
  <si>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</si>
  <si>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</si>
  <si>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</si>
  <si>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</si>
  <si>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</si>
  <si>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</si>
  <si>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</si>
  <si>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</si>
  <si>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</si>
  <si>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</si>
  <si>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</si>
  <si>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</si>
  <si>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</si>
  <si>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</si>
  <si>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</si>
  <si>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</si>
  <si>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</si>
  <si>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</si>
  <si>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</si>
  <si>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</si>
  <si>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</si>
  <si>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</si>
  <si>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</si>
  <si>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</si>
  <si>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</si>
  <si>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</si>
  <si>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</si>
  <si>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</si>
  <si>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</si>
  <si>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</si>
  <si>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</si>
  <si>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</si>
  <si>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</si>
  <si>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</si>
  <si>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</si>
  <si>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</si>
  <si>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</si>
  <si>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</si>
  <si>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</si>
  <si>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</si>
  <si>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</si>
  <si>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</si>
  <si>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</si>
  <si>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</si>
  <si>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</si>
  <si>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</si>
  <si>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</si>
  <si>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</si>
  <si>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</si>
  <si>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</si>
  <si>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</si>
  <si>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</si>
  <si>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</si>
  <si>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</si>
  <si>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</si>
  <si>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</si>
  <si>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</si>
  <si>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</si>
  <si>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</si>
  <si>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</si>
  <si>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</si>
  <si>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</si>
  <si>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</si>
  <si>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</si>
  <si>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</si>
  <si>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</si>
  <si>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</si>
  <si>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</si>
  <si>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</si>
  <si>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</si>
  <si>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</si>
  <si>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</si>
  <si>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</si>
  <si>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</si>
  <si>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</si>
  <si>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</si>
  <si>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</si>
  <si>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</si>
  <si>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</si>
  <si>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</si>
  <si>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</si>
  <si>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</si>
  <si>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</si>
  <si>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</si>
  <si>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</si>
  <si>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</si>
  <si>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</si>
  <si>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</si>
  <si>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</si>
  <si>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</si>
  <si>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</si>
  <si>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</si>
  <si>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</si>
  <si>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</si>
  <si>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</si>
  <si>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</si>
  <si>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</si>
  <si>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</si>
  <si>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</si>
  <si>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</si>
  <si>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</si>
  <si>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</si>
  <si>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</si>
  <si>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</si>
  <si>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</si>
  <si>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</si>
  <si>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</si>
  <si>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</si>
  <si>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</si>
  <si>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</si>
  <si>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</si>
  <si>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</si>
  <si>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</si>
  <si>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</si>
  <si>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</si>
  <si>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</si>
  <si>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</si>
  <si>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</si>
  <si>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</si>
  <si>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</si>
  <si>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</si>
  <si>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</si>
  <si>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</si>
  <si>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</si>
  <si>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</si>
  <si>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</si>
  <si>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</si>
  <si>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</si>
  <si>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</si>
  <si>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</si>
  <si>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</si>
  <si>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</si>
  <si>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</si>
  <si>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</si>
  <si>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</si>
  <si>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</si>
  <si>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</si>
  <si>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</si>
  <si>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</si>
  <si>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</si>
  <si>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</si>
  <si>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</si>
  <si>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</si>
  <si>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</si>
  <si>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</si>
  <si>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</si>
  <si>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</si>
  <si>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</si>
  <si>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</si>
  <si>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</si>
  <si>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</si>
  <si>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</si>
  <si>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</si>
  <si>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</si>
  <si>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</si>
  <si>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</si>
  <si>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</si>
  <si>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</si>
  <si>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</si>
  <si>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</si>
  <si>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</si>
  <si>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</si>
  <si>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</si>
  <si>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</si>
  <si>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</si>
  <si>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</si>
  <si>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</si>
  <si>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</si>
  <si>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</si>
  <si>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</si>
  <si>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</si>
  <si>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</si>
  <si>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</si>
  <si>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</si>
  <si>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</si>
  <si>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</si>
  <si>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</si>
  <si>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</si>
  <si>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</si>
  <si>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</si>
  <si>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</si>
  <si>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</si>
  <si>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</si>
  <si>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</si>
  <si>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</si>
  <si>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</si>
  <si>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</si>
  <si>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</si>
  <si>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</si>
  <si>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</si>
  <si>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</si>
  <si>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</si>
  <si>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</si>
  <si>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</si>
  <si>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</si>
  <si>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</si>
  <si>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</si>
  <si>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</si>
  <si>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</si>
  <si>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</si>
  <si>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</si>
  <si>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</si>
  <si>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</si>
  <si>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</si>
  <si>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</si>
  <si>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</si>
  <si>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</si>
  <si>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</si>
  <si>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</si>
  <si>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</si>
  <si>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</si>
  <si>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</si>
  <si>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</si>
  <si>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</si>
  <si>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</si>
  <si>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</si>
  <si>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</si>
  <si>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</si>
  <si>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</si>
  <si>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</si>
  <si>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</si>
  <si>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</si>
  <si>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</si>
  <si>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</si>
  <si>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</si>
  <si>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</si>
  <si>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</si>
  <si>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</si>
  <si>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</si>
  <si>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</si>
  <si>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</si>
  <si>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</si>
  <si>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</si>
  <si>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</si>
  <si>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</si>
  <si>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</si>
  <si>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</si>
  <si>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</si>
  <si>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</si>
  <si>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</si>
  <si>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</si>
  <si>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</si>
  <si>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</si>
  <si>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</si>
  <si>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</si>
  <si>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</si>
  <si>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</si>
  <si>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</si>
  <si>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</si>
  <si>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</si>
  <si>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</si>
  <si>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</si>
  <si>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</si>
  <si>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</si>
  <si>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</si>
  <si>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</si>
  <si>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</si>
  <si>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</si>
  <si>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</si>
  <si>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</si>
  <si>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</si>
  <si>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</si>
  <si>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</si>
  <si>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</si>
  <si>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</si>
  <si>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</si>
  <si>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</si>
  <si>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</si>
  <si>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</si>
  <si>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</si>
  <si>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</si>
  <si>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</si>
  <si>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</si>
  <si>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</si>
  <si>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</si>
  <si>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</si>
  <si>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</si>
  <si>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</si>
  <si>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</si>
  <si>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</si>
  <si>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</si>
  <si>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</si>
  <si>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</si>
  <si>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</si>
  <si>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</si>
  <si>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</si>
  <si>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</si>
  <si>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</si>
  <si>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</si>
  <si>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</si>
  <si>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</si>
  <si>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</si>
  <si>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</si>
  <si>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</si>
  <si>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</si>
  <si>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</si>
  <si>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</si>
  <si>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</si>
  <si>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</si>
  <si>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</si>
  <si>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</si>
  <si>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</si>
  <si>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</si>
  <si>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</si>
  <si>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</si>
  <si>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</si>
  <si>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</si>
  <si>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</si>
  <si>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</si>
  <si>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</si>
  <si>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</si>
  <si>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</si>
  <si>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</si>
  <si>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</si>
  <si>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</si>
  <si>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</si>
  <si>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</si>
  <si>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</si>
  <si>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</si>
  <si>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</si>
  <si>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</si>
  <si>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</si>
  <si>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</si>
  <si>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</si>
  <si>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</si>
  <si>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</si>
  <si>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</si>
  <si>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</si>
  <si>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</si>
  <si>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</si>
  <si>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</si>
  <si>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</si>
  <si>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</si>
  <si>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</si>
  <si>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</si>
  <si>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</si>
  <si>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</si>
  <si>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</si>
  <si>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</si>
  <si>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</si>
  <si>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</si>
  <si>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</si>
  <si>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</si>
  <si>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</si>
  <si>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</si>
  <si>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</si>
  <si>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</si>
  <si>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</si>
  <si>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</si>
  <si>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</si>
  <si>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</si>
  <si>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</si>
  <si>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</si>
  <si>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</si>
  <si>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</si>
  <si>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</si>
  <si>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</si>
  <si>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</si>
  <si>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</si>
  <si>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</si>
  <si>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</si>
  <si>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</si>
  <si>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</si>
  <si>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</si>
  <si>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</si>
  <si>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</si>
  <si>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</si>
  <si>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</si>
  <si>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</si>
  <si>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</si>
  <si>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</si>
  <si>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</si>
  <si>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</si>
  <si>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</si>
  <si>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</si>
  <si>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</si>
  <si>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</si>
  <si>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</si>
  <si>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</si>
  <si>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</si>
  <si>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</si>
  <si>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</si>
  <si>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</si>
  <si>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</si>
  <si>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</si>
  <si>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</si>
  <si>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</si>
  <si>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</si>
  <si>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</si>
  <si>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</si>
  <si>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</si>
  <si>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</si>
  <si>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</si>
  <si>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</si>
  <si>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</si>
  <si>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</si>
  <si>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</si>
  <si>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</si>
  <si>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</si>
  <si>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</si>
  <si>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</si>
  <si>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</si>
  <si>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</si>
  <si>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</si>
  <si>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</si>
  <si>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</si>
  <si>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</si>
  <si>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</si>
  <si>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</si>
  <si>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</si>
  <si>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</si>
  <si>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</si>
  <si>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</si>
  <si>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</si>
  <si>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</si>
  <si>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</si>
  <si>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</si>
  <si>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</si>
  <si>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</si>
  <si>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</si>
  <si>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</si>
  <si>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</si>
  <si>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</si>
  <si>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</si>
  <si>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</si>
  <si>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</si>
  <si>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</si>
  <si>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</si>
  <si>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</si>
  <si>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</si>
  <si>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</si>
  <si>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</si>
  <si>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</si>
  <si>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</si>
  <si>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</si>
  <si>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</si>
  <si>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</si>
  <si>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</si>
  <si>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</si>
  <si>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</si>
  <si>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</si>
  <si>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</si>
  <si>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</si>
  <si>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</si>
  <si>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</si>
  <si>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</si>
  <si>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</si>
  <si>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</si>
  <si>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</si>
  <si>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</si>
  <si>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</si>
  <si>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</si>
  <si>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</si>
  <si>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</si>
  <si>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</si>
  <si>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</si>
  <si>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</si>
  <si>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</si>
  <si>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</si>
  <si>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</si>
  <si>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</si>
  <si>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</si>
  <si>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</si>
  <si>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</si>
  <si>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</si>
  <si>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</si>
  <si>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</si>
  <si>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</si>
  <si>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</si>
  <si>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</si>
  <si>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</si>
  <si>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</si>
  <si>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</si>
  <si>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</si>
  <si>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</si>
  <si>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</si>
  <si>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</si>
  <si>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</si>
  <si>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</si>
  <si>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</si>
  <si>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</si>
  <si>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</si>
  <si>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</si>
  <si>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</si>
  <si>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</si>
  <si>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</si>
  <si>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</si>
  <si>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</si>
  <si>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</si>
  <si>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</si>
  <si>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</si>
  <si>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</si>
  <si>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</si>
  <si>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</si>
  <si>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</si>
  <si>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</si>
  <si>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</si>
  <si>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</si>
  <si>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</si>
  <si>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</si>
  <si>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</si>
  <si>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</si>
  <si>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</si>
  <si>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</si>
  <si>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</si>
  <si>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</si>
  <si>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</si>
  <si>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</si>
  <si>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</si>
  <si>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</si>
  <si>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</si>
  <si>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</si>
  <si>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</si>
  <si>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</si>
  <si>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</si>
  <si>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</si>
  <si>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</si>
  <si>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</si>
  <si>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</si>
  <si>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</si>
  <si>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</si>
  <si>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</si>
  <si>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</si>
  <si>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</si>
  <si>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</si>
  <si>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</si>
  <si>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</si>
  <si>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</si>
  <si>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</si>
  <si>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</si>
  <si>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</si>
  <si>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</si>
  <si>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</si>
  <si>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</si>
  <si>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</si>
  <si>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</si>
  <si>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</si>
  <si>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</si>
  <si>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</si>
  <si>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</si>
  <si>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</si>
  <si>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</si>
  <si>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</si>
  <si>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</si>
  <si>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</si>
  <si>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</si>
  <si>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</si>
  <si>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</si>
  <si>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</si>
  <si>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</si>
  <si>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</si>
  <si>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</si>
  <si>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</si>
  <si>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</si>
  <si>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</si>
  <si>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</si>
  <si>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</si>
  <si>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</si>
  <si>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</si>
  <si>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</si>
  <si>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</si>
  <si>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</si>
  <si>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</si>
  <si>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</si>
  <si>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</si>
  <si>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</si>
  <si>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</si>
  <si>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</si>
  <si>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</si>
  <si>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</si>
  <si>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</si>
  <si>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</si>
  <si>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</si>
  <si>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</si>
  <si>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</si>
  <si>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</si>
  <si>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</si>
  <si>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</si>
  <si>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</si>
  <si>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</si>
  <si>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</si>
  <si>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</si>
  <si>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</si>
  <si>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</si>
  <si>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</si>
  <si>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</si>
  <si>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</si>
  <si>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</si>
  <si>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</si>
  <si>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</si>
  <si>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</si>
  <si>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</si>
  <si>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</si>
  <si>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</si>
  <si>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</si>
  <si>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</si>
  <si>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</si>
  <si>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</si>
  <si>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</si>
  <si>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</si>
  <si>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</si>
  <si>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</si>
  <si>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</si>
  <si>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</si>
  <si>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</si>
  <si>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</si>
  <si>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</si>
  <si>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</si>
  <si>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</si>
  <si>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</si>
  <si>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</si>
  <si>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</si>
  <si>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</si>
  <si>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</si>
  <si>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</si>
  <si>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</si>
  <si>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</si>
  <si>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</si>
  <si>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</si>
  <si>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</si>
  <si>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</si>
  <si>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</si>
  <si>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</si>
  <si>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</si>
  <si>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</si>
  <si>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</si>
  <si>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</si>
  <si>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</si>
  <si>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</si>
  <si>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</si>
  <si>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</si>
  <si>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</si>
  <si>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</si>
  <si>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</si>
  <si>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</si>
  <si>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</si>
  <si>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</si>
  <si>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</si>
  <si>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</si>
  <si>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</si>
  <si>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</si>
  <si>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</si>
  <si>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</si>
  <si>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</si>
  <si>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</si>
  <si>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</si>
  <si>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</si>
  <si>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</si>
  <si>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</si>
  <si>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</si>
  <si>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</si>
  <si>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</si>
  <si>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</si>
  <si>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</si>
  <si>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</si>
  <si>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</si>
  <si>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</si>
  <si>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</si>
  <si>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</si>
  <si>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</si>
  <si>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</si>
  <si>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</si>
  <si>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</si>
  <si>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</si>
  <si>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</si>
  <si>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</si>
  <si>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</si>
  <si>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</si>
  <si>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</si>
  <si>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</si>
  <si>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</si>
  <si>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</si>
  <si>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</si>
  <si>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</si>
  <si>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</si>
  <si>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</si>
  <si>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</si>
  <si>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</si>
  <si>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</si>
  <si>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</si>
  <si>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</si>
  <si>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</si>
  <si>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</si>
  <si>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</si>
  <si>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</si>
  <si>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</si>
  <si>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</si>
  <si>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</si>
  <si>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</si>
  <si>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</si>
  <si>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</si>
  <si>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</si>
  <si>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</si>
  <si>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</si>
  <si>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</si>
  <si>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</si>
  <si>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</si>
  <si>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</si>
  <si>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</si>
  <si>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</si>
  <si>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</si>
  <si>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</si>
  <si>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</si>
  <si>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</si>
  <si>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</si>
  <si>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</si>
  <si>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</si>
  <si>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</si>
  <si>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</si>
  <si>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</si>
  <si>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</si>
  <si>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</si>
  <si>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</si>
  <si>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</si>
  <si>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</si>
  <si>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</si>
  <si>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</si>
  <si>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</si>
  <si>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</si>
  <si>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</si>
  <si>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</si>
  <si>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</si>
  <si>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</si>
  <si>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</si>
  <si>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</si>
  <si>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</si>
  <si>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</si>
  <si>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</si>
  <si>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</si>
  <si>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</si>
  <si>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</si>
  <si>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</si>
  <si>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</si>
  <si>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</si>
  <si>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</si>
  <si>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</si>
  <si>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</si>
  <si>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</si>
  <si>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</si>
  <si>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</si>
  <si>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</si>
  <si>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</si>
  <si>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</si>
  <si>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</si>
  <si>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</si>
  <si>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</si>
  <si>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</si>
  <si>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</si>
  <si>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</si>
  <si>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</si>
  <si>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</si>
  <si>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</si>
  <si>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</si>
  <si>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</si>
  <si>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</si>
  <si>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</si>
  <si>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</si>
  <si>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</si>
  <si>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</si>
  <si>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</si>
  <si>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</si>
  <si>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</si>
  <si>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</si>
  <si>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</si>
  <si>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</si>
  <si>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</si>
  <si>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</si>
  <si>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</si>
  <si>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</si>
  <si>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</si>
  <si>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</si>
  <si>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</si>
  <si>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</si>
  <si>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</si>
  <si>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</si>
  <si>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</si>
  <si>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</si>
  <si>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</si>
  <si>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</si>
  <si>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</si>
  <si>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</si>
  <si>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</si>
  <si>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</si>
  <si>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</si>
  <si>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</si>
  <si>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</si>
  <si>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</si>
  <si>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</si>
  <si>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</si>
  <si>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</si>
  <si>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</si>
  <si>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</si>
  <si>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</si>
  <si>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</si>
  <si>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</si>
  <si>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</si>
  <si>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</si>
  <si>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</si>
  <si>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</si>
  <si>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</si>
  <si>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</si>
  <si>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</si>
  <si>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</si>
  <si>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</si>
  <si>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</si>
  <si>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</si>
  <si>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</si>
  <si>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</si>
  <si>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</si>
  <si>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</si>
  <si>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</si>
  <si>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</si>
  <si>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</si>
  <si>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</si>
  <si>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</si>
  <si>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</si>
  <si>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</si>
  <si>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</si>
  <si>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</si>
  <si>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</si>
  <si>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</si>
  <si>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</si>
  <si>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</si>
  <si>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</si>
  <si>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</si>
  <si>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</si>
  <si>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</si>
  <si>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</si>
  <si>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</si>
  <si>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</si>
  <si>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</si>
  <si>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</si>
  <si>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</si>
  <si>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</si>
  <si>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</si>
  <si>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</si>
  <si>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</si>
  <si>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</si>
  <si>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</si>
  <si>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</si>
  <si>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</si>
  <si>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</si>
  <si>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</si>
  <si>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</si>
  <si>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</si>
  <si>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</si>
  <si>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</si>
  <si>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</si>
  <si>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</si>
  <si>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</si>
  <si>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</si>
  <si>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</si>
  <si>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</si>
  <si>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</si>
  <si>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</si>
  <si>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</si>
  <si>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</si>
  <si>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</si>
  <si>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</si>
  <si>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</si>
  <si>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</si>
  <si>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</si>
  <si>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</si>
  <si>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</si>
  <si>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</si>
  <si>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</si>
  <si>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</si>
  <si>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</si>
  <si>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</si>
  <si>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</si>
  <si>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</si>
  <si>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</si>
  <si>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</si>
  <si>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</si>
  <si>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</si>
  <si>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</si>
  <si>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</si>
  <si>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</si>
  <si>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</si>
  <si>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</si>
  <si>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</si>
  <si>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</si>
  <si>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</si>
  <si>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</si>
  <si>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</si>
  <si>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</si>
  <si>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</si>
  <si>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</si>
  <si>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</si>
  <si>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</si>
  <si>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</si>
  <si>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</si>
  <si>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</si>
  <si>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</si>
  <si>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</si>
  <si>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</si>
  <si>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</si>
  <si>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</si>
  <si>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</si>
  <si>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</si>
  <si>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</si>
  <si>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</si>
  <si>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</si>
  <si>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</si>
  <si>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</si>
  <si>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</si>
  <si>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</si>
  <si>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</si>
  <si>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</si>
  <si>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</si>
  <si>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</si>
  <si>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</si>
  <si>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</si>
  <si>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</si>
  <si>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</si>
  <si>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</si>
  <si>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</si>
  <si>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</si>
  <si>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</si>
  <si>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</si>
  <si>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</si>
  <si>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</si>
  <si>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</si>
  <si>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</si>
  <si>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</si>
  <si>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</si>
  <si>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</si>
  <si>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</si>
  <si>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</si>
  <si>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</si>
  <si>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</si>
  <si>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</si>
  <si>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</si>
  <si>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</si>
  <si>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</si>
  <si>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</si>
  <si>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</si>
  <si>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</si>
  <si>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</si>
  <si>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</si>
  <si>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</si>
  <si>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</si>
  <si>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</si>
  <si>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</si>
  <si>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</si>
  <si>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</si>
  <si>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</si>
  <si>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</si>
  <si>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</si>
  <si>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</si>
  <si>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</si>
  <si>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</si>
  <si>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</si>
  <si>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</si>
  <si>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</si>
  <si>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</si>
  <si>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</si>
  <si>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</si>
  <si>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</si>
  <si>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</si>
  <si>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</si>
  <si>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</si>
  <si>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</si>
  <si>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</si>
  <si>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</si>
  <si>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</si>
  <si>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</si>
  <si>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</si>
  <si>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</si>
  <si>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</si>
  <si>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</si>
  <si>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</si>
  <si>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</si>
  <si>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</si>
  <si>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</si>
  <si>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</si>
  <si>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</si>
  <si>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</si>
  <si>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</si>
  <si>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</si>
  <si>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</si>
  <si>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</si>
  <si>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</si>
  <si>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</si>
  <si>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</si>
  <si>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</si>
  <si>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</si>
  <si>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</si>
  <si>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</si>
  <si>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</si>
  <si>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</si>
  <si>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</si>
  <si>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</si>
  <si>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</si>
  <si>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</si>
  <si>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</si>
  <si>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</si>
  <si>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</si>
  <si>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</si>
  <si>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</si>
  <si>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</si>
  <si>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</si>
  <si>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</si>
  <si>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</si>
  <si>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</si>
  <si>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</si>
  <si>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</si>
  <si>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</si>
  <si>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</si>
  <si>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</si>
  <si>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</si>
  <si>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</si>
  <si>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</si>
  <si>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</si>
  <si>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</si>
  <si>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</si>
  <si>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</si>
  <si>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</si>
  <si>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</si>
  <si>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</si>
  <si>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</si>
  <si>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</si>
  <si>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</si>
  <si>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</si>
  <si>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</si>
  <si>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</si>
  <si>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</si>
  <si>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</si>
  <si>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</si>
  <si>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</si>
  <si>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</si>
  <si>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</si>
  <si>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</si>
  <si>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</si>
  <si>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</si>
  <si>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</si>
  <si>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</si>
  <si>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</si>
  <si>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</si>
  <si>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</si>
  <si>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</si>
  <si>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</si>
  <si>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</si>
  <si>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</si>
  <si>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</si>
  <si>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</si>
  <si>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</si>
  <si>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</si>
  <si>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</si>
  <si>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</si>
  <si>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</si>
  <si>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</si>
  <si>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</si>
  <si>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</si>
  <si>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</si>
  <si>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</si>
  <si>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</si>
  <si>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</si>
  <si>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</si>
  <si>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</si>
  <si>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</si>
  <si>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</si>
  <si>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</si>
  <si>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</si>
  <si>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</si>
  <si>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</si>
  <si>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</si>
  <si>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</si>
  <si>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</si>
  <si>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</si>
  <si>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</si>
  <si>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</si>
  <si>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</si>
  <si>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</si>
  <si>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</si>
  <si>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</si>
  <si>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</si>
  <si>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</si>
  <si>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</si>
  <si>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</si>
  <si>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</si>
  <si>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</si>
  <si>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</si>
  <si>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</si>
  <si>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</si>
  <si>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</si>
  <si>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</si>
  <si>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</si>
  <si>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</si>
  <si>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</si>
  <si>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</si>
  <si>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</si>
  <si>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</si>
  <si>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</si>
  <si>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</si>
  <si>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</si>
  <si>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</si>
  <si>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</si>
  <si>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</si>
  <si>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</si>
  <si>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</si>
  <si>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</si>
  <si>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</si>
  <si>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</si>
  <si>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</si>
  <si>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</si>
  <si>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</si>
  <si>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</si>
  <si>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</si>
  <si>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</si>
  <si>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</si>
  <si>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</si>
  <si>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</si>
  <si>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</si>
  <si>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</si>
  <si>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</si>
  <si>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</si>
  <si>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</si>
  <si>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</si>
  <si>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</si>
  <si>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</si>
  <si>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</si>
  <si>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</si>
  <si>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</si>
  <si>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</si>
  <si>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</si>
  <si>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</si>
  <si>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</si>
  <si>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</si>
  <si>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</si>
  <si>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</si>
  <si>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</si>
  <si>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</si>
  <si>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</si>
  <si>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</si>
  <si>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</si>
  <si>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</si>
  <si>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</si>
  <si>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</si>
  <si>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</si>
  <si>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</si>
  <si>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</si>
  <si>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</si>
  <si>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</si>
  <si>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</si>
  <si>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</si>
  <si>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</si>
  <si>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</si>
  <si>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</si>
  <si>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</si>
  <si>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</si>
  <si>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</si>
  <si>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</si>
  <si>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</si>
  <si>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</si>
  <si>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</si>
  <si>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</si>
  <si>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</si>
  <si>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</si>
  <si>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</si>
  <si>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</si>
  <si>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</si>
  <si>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</si>
  <si>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</si>
  <si>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</si>
  <si>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</si>
  <si>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</si>
  <si>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</si>
  <si>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</si>
  <si>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</si>
  <si>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</si>
  <si>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</si>
  <si>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</si>
  <si>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</si>
  <si>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</si>
  <si>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</si>
  <si>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</si>
  <si>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</si>
  <si>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</si>
  <si>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</si>
  <si>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</si>
  <si>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</si>
  <si>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</si>
  <si>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</si>
  <si>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</si>
  <si>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</si>
  <si>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</si>
  <si>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</si>
  <si>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</si>
  <si>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</si>
  <si>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</si>
  <si>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</si>
  <si>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</si>
  <si>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</si>
  <si>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</si>
  <si>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</si>
  <si>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</si>
  <si>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</si>
  <si>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</si>
  <si>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</si>
  <si>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</si>
  <si>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</si>
  <si>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</si>
  <si>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</si>
  <si>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</si>
  <si>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</si>
  <si>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</si>
  <si>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</si>
  <si>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</si>
  <si>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</si>
  <si>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</si>
  <si>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</si>
  <si>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</si>
  <si>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</si>
  <si>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</si>
  <si>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</si>
  <si>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</si>
  <si>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</si>
  <si>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</si>
  <si>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</si>
  <si>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</si>
  <si>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</si>
  <si>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</si>
  <si>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</si>
  <si>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</si>
  <si>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</si>
  <si>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</si>
  <si>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</si>
  <si>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</si>
  <si>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</si>
  <si>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</si>
  <si>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</si>
  <si>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</si>
  <si>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</si>
  <si>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</si>
  <si>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</si>
  <si>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</si>
  <si>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</si>
  <si>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</si>
  <si>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</si>
  <si>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</si>
  <si>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</si>
  <si>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</si>
  <si>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</si>
  <si>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</si>
  <si>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</si>
  <si>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</si>
  <si>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</si>
  <si>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</si>
  <si>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</si>
  <si>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</si>
  <si>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</si>
  <si>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</si>
  <si>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</si>
  <si>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</si>
  <si>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</si>
  <si>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</si>
  <si>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</si>
  <si>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</si>
  <si>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</si>
  <si>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</si>
  <si>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</si>
  <si>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</si>
  <si>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</si>
  <si>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</si>
  <si>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</si>
  <si>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</si>
  <si>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</si>
  <si>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</si>
  <si>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</si>
  <si>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</si>
  <si>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</si>
  <si>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</si>
  <si>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</si>
  <si>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</si>
  <si>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</si>
  <si>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</si>
  <si>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</si>
  <si>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</si>
  <si>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</si>
  <si>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</si>
  <si>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</si>
  <si>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</si>
  <si>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</si>
  <si>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</si>
  <si>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</si>
  <si>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</si>
  <si>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</si>
  <si>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</si>
  <si>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</si>
  <si>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</si>
  <si>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</si>
  <si>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</si>
  <si>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</si>
  <si>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</si>
  <si>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</si>
  <si>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</si>
  <si>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</si>
  <si>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</si>
  <si>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</si>
  <si>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</si>
  <si>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</si>
  <si>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</si>
  <si>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</si>
  <si>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</si>
  <si>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</si>
  <si>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</si>
  <si>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</si>
  <si>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</si>
  <si>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</si>
  <si>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</si>
  <si>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</si>
  <si>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</si>
  <si>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</si>
  <si>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</si>
  <si>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</si>
  <si>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</si>
  <si>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</si>
  <si>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</si>
  <si>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</si>
  <si>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</si>
  <si>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</si>
  <si>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</si>
  <si>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</si>
  <si>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</si>
  <si>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</si>
  <si>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</si>
  <si>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</si>
  <si>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</si>
  <si>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</si>
  <si>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</si>
  <si>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</si>
  <si>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</si>
  <si>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</si>
  <si>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</si>
  <si>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</si>
  <si>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</si>
  <si>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</si>
  <si>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</si>
  <si>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</si>
  <si>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</si>
  <si>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</si>
  <si>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</si>
  <si>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</si>
  <si>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</si>
  <si>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</si>
  <si>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</si>
  <si>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</si>
  <si>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</si>
  <si>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</si>
  <si>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</si>
  <si>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</si>
  <si>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</si>
  <si>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</si>
  <si>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</si>
  <si>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</si>
  <si>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</si>
  <si>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</si>
  <si>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</si>
  <si>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</si>
  <si>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</si>
  <si>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</si>
  <si>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</si>
  <si>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</si>
  <si>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</si>
  <si>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</si>
  <si>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</si>
  <si>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</si>
  <si>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</si>
  <si>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</si>
  <si>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</si>
  <si>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</si>
  <si>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</si>
  <si>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</si>
  <si>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</si>
  <si>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</si>
  <si>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</si>
  <si>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</si>
  <si>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</si>
  <si>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</si>
  <si>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</si>
  <si>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</si>
  <si>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</si>
  <si>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</si>
  <si>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</si>
  <si>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</si>
  <si>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</si>
  <si>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</si>
  <si>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</si>
  <si>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</si>
  <si>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</si>
  <si>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</si>
  <si>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</si>
  <si>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</si>
  <si>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</si>
  <si>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</si>
  <si>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</si>
  <si>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</si>
  <si>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</si>
  <si>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</si>
  <si>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</si>
  <si>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</si>
  <si>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</si>
  <si>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</si>
  <si>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</si>
  <si>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</si>
  <si>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</si>
  <si>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</si>
  <si>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</si>
  <si>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</si>
  <si>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</si>
  <si>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</si>
  <si>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</si>
  <si>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</si>
  <si>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</si>
  <si>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</si>
  <si>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</si>
  <si>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</si>
  <si>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</si>
  <si>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</si>
  <si>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</si>
  <si>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</si>
  <si>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</si>
  <si>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</si>
  <si>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</si>
  <si>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</si>
  <si>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</si>
  <si>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</si>
  <si>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</si>
  <si>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</si>
  <si>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</si>
  <si>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</si>
  <si>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</si>
  <si>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</si>
  <si>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</si>
  <si>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</si>
  <si>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</si>
  <si>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</si>
  <si>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</si>
  <si>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</si>
  <si>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</si>
  <si>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</si>
  <si>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</si>
  <si>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</si>
  <si>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</si>
  <si>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</si>
  <si>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</si>
  <si>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</si>
  <si>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</si>
  <si>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</si>
  <si>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</si>
  <si>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</si>
  <si>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</si>
  <si>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</si>
  <si>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</si>
  <si>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</si>
  <si>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</si>
  <si>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</si>
  <si>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</si>
  <si>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</si>
  <si>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</si>
  <si>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</si>
  <si>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</si>
  <si>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</si>
  <si>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</si>
  <si>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</si>
  <si>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</si>
  <si>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</si>
  <si>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</si>
  <si>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</si>
  <si>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</si>
  <si>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</si>
  <si>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</si>
  <si>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</si>
  <si>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</si>
  <si>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</si>
  <si>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</si>
  <si>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</si>
  <si>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</si>
  <si>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</si>
  <si>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</si>
  <si>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</si>
  <si>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</si>
  <si>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</si>
  <si>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</si>
  <si>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</si>
  <si>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</si>
  <si>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</si>
  <si>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</si>
  <si>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</si>
  <si>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</si>
  <si>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</si>
  <si>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</si>
  <si>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</si>
  <si>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</si>
  <si>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</si>
  <si>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</si>
  <si>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</si>
  <si>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</si>
  <si>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</si>
  <si>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</si>
  <si>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</si>
  <si>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</si>
  <si>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</si>
  <si>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</si>
  <si>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</si>
  <si>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</si>
  <si>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</si>
  <si>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</si>
  <si>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</si>
  <si>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</si>
  <si>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</si>
  <si>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</si>
  <si>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</si>
  <si>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</si>
  <si>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</si>
  <si>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</si>
  <si>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</si>
  <si>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</si>
  <si>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</si>
  <si>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</si>
  <si>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</si>
  <si>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</si>
  <si>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</si>
  <si>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</si>
  <si>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</si>
  <si>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</si>
  <si>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</si>
  <si>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</si>
  <si>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</si>
  <si>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</si>
  <si>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</si>
  <si>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</si>
  <si>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</si>
  <si>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</si>
  <si>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</si>
  <si>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</si>
  <si>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</si>
  <si>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</si>
  <si>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</si>
  <si>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</si>
  <si>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</si>
  <si>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</si>
  <si>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</si>
  <si>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</si>
  <si>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</si>
  <si>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</si>
  <si>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</si>
  <si>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</si>
  <si>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</si>
  <si>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</si>
  <si>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</si>
  <si>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</si>
  <si>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</si>
  <si>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</si>
  <si>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</si>
  <si>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</si>
  <si>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</si>
  <si>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</si>
  <si>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</si>
  <si>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</si>
  <si>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</si>
  <si>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</si>
  <si>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</si>
  <si>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</si>
  <si>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</si>
  <si>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</si>
  <si>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</si>
  <si>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</si>
  <si>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</si>
  <si>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</si>
  <si>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</si>
  <si>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</si>
  <si>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</si>
  <si>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</si>
  <si>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</si>
  <si>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</si>
  <si>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</si>
  <si>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</si>
  <si>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</si>
  <si>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</si>
  <si>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</si>
  <si>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</si>
  <si>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</si>
  <si>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</si>
  <si>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</si>
  <si>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</si>
  <si>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</si>
  <si>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</si>
  <si>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</si>
  <si>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</si>
  <si>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</si>
  <si>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</si>
  <si>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</si>
  <si>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</si>
  <si>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</si>
  <si>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</si>
  <si>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</si>
  <si>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</si>
  <si>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</si>
  <si>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</si>
  <si>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</si>
  <si>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</si>
  <si>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</si>
  <si>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</si>
  <si>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</si>
  <si>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</si>
  <si>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</si>
  <si>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</si>
  <si>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</si>
  <si>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</si>
  <si>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</si>
  <si>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</si>
  <si>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</si>
  <si>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</si>
  <si>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</si>
  <si>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</si>
  <si>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</si>
  <si>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</si>
  <si>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</si>
  <si>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</si>
  <si>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</si>
  <si>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</si>
  <si>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</si>
  <si>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</si>
  <si>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</si>
  <si>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</si>
  <si>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</si>
  <si>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</si>
  <si>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</si>
  <si>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</si>
  <si>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</si>
  <si>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</si>
  <si>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</si>
  <si>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</si>
  <si>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</si>
  <si>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</si>
  <si>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</si>
  <si>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</si>
  <si>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</si>
  <si>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</si>
  <si>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</si>
  <si>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</si>
  <si>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</si>
  <si>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</si>
  <si>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</si>
  <si>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</si>
  <si>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</si>
  <si>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</si>
  <si>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</si>
  <si>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</si>
  <si>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</si>
  <si>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</si>
  <si>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</si>
  <si>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</si>
  <si>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</si>
  <si>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</si>
  <si>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</si>
  <si>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</si>
  <si>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</si>
  <si>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</si>
  <si>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</si>
  <si>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</si>
  <si>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</si>
  <si>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</si>
  <si>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</si>
  <si>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</si>
  <si>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</si>
  <si>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</si>
  <si>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</si>
  <si>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</si>
  <si>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</si>
  <si>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</si>
  <si>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</si>
  <si>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</si>
  <si>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</si>
  <si>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</si>
  <si>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</si>
  <si>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</si>
  <si>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</si>
  <si>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</si>
  <si>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</si>
  <si>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</si>
  <si>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</si>
  <si>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</si>
  <si>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</si>
  <si>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</si>
  <si>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</si>
  <si>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</si>
  <si>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</si>
  <si>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</si>
  <si>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</si>
  <si>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</si>
  <si>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</si>
  <si>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</si>
  <si>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</si>
  <si>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</si>
  <si>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</si>
  <si>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</si>
  <si>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</si>
  <si>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</si>
  <si>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</si>
  <si>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</si>
  <si>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</si>
  <si>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</si>
  <si>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</si>
  <si>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</si>
  <si>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</si>
  <si>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</si>
  <si>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</si>
  <si>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</si>
  <si>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</si>
  <si>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</si>
  <si>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</si>
  <si>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</si>
  <si>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</si>
  <si>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</si>
  <si>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</si>
  <si>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</si>
  <si>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</si>
  <si>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</si>
  <si>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</si>
  <si>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</si>
  <si>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</si>
  <si>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</si>
  <si>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</si>
  <si>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</si>
  <si>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</si>
  <si>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</si>
  <si>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</si>
  <si>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</si>
  <si>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</si>
  <si>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</si>
  <si>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</si>
  <si>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</si>
  <si>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</si>
  <si>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</si>
  <si>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</si>
  <si>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</si>
  <si>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</si>
  <si>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</si>
  <si>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</si>
  <si>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</si>
  <si>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</si>
  <si>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</si>
  <si>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</si>
  <si>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</si>
  <si>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</si>
  <si>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</si>
  <si>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</si>
  <si>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</si>
  <si>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</si>
  <si>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</si>
  <si>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</si>
  <si>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</si>
  <si>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</si>
  <si>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</si>
  <si>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</si>
  <si>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</si>
  <si>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</si>
  <si>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</si>
  <si>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</si>
  <si>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</si>
  <si>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</si>
  <si>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</si>
  <si>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</si>
  <si>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</si>
  <si>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</si>
  <si>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</si>
  <si>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</si>
  <si>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</si>
  <si>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</si>
  <si>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</si>
  <si>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</si>
  <si>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</si>
  <si>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</si>
  <si>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</si>
  <si>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</si>
  <si>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</si>
  <si>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</si>
  <si>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</si>
  <si>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</si>
  <si>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</si>
  <si>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</si>
  <si>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</si>
  <si>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</si>
  <si>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</si>
  <si>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</si>
  <si>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</si>
  <si>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</si>
  <si>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</si>
  <si>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</si>
  <si>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</si>
  <si>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</si>
  <si>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</si>
  <si>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</si>
  <si>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</si>
  <si>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</si>
  <si>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</si>
  <si>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</si>
  <si>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</si>
  <si>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</si>
  <si>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</si>
  <si>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</si>
  <si>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</si>
  <si>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</si>
  <si>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</si>
  <si>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</si>
  <si>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</si>
  <si>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</si>
  <si>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</si>
  <si>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</si>
  <si>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</si>
  <si>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</si>
  <si>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</si>
  <si>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</si>
  <si>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</si>
  <si>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</si>
  <si>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</si>
  <si>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</si>
  <si>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</si>
  <si>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</si>
  <si>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</si>
  <si>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</si>
  <si>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</si>
  <si>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</si>
  <si>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</si>
  <si>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</si>
  <si>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</si>
  <si>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</si>
  <si>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</si>
  <si>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</si>
  <si>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</si>
  <si>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</si>
  <si>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</si>
  <si>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</si>
  <si>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</si>
  <si>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</si>
  <si>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</si>
  <si>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</si>
  <si>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</si>
  <si>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</si>
  <si>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</si>
  <si>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</si>
  <si>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</si>
  <si>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</si>
  <si>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</si>
  <si>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</si>
  <si>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</si>
  <si>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</si>
  <si>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</si>
  <si>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</si>
  <si>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</si>
  <si>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</si>
  <si>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</si>
  <si>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</si>
  <si>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</si>
  <si>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</si>
  <si>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</si>
  <si>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</si>
  <si>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</si>
  <si>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</si>
  <si>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</si>
  <si>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</si>
  <si>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</si>
  <si>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</si>
  <si>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</si>
  <si>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</si>
  <si>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</si>
  <si>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</si>
  <si>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</si>
  <si>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</si>
  <si>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</si>
  <si>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</si>
  <si>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</si>
  <si>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</si>
  <si>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</si>
  <si>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</si>
  <si>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</si>
  <si>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</si>
  <si>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</si>
  <si>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</si>
  <si>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</si>
  <si>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</si>
  <si>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</si>
  <si>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</si>
  <si>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</si>
  <si>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</si>
  <si>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</si>
  <si>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</si>
  <si>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</si>
  <si>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</si>
  <si>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</si>
  <si>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</si>
  <si>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</si>
  <si>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</si>
  <si>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</si>
  <si>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</si>
  <si>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</si>
  <si>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</si>
  <si>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</si>
  <si>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</si>
  <si>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</si>
  <si>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</si>
  <si>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</si>
  <si>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</si>
  <si>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</si>
  <si>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</si>
  <si>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</si>
  <si>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</si>
  <si>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</si>
  <si>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</si>
  <si>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</si>
  <si>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</si>
  <si>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</si>
  <si>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</si>
  <si>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</si>
  <si>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</si>
  <si>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</si>
  <si>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</si>
  <si>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</si>
  <si>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</si>
  <si>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</si>
  <si>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</si>
  <si>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</si>
  <si>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</si>
  <si>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</si>
  <si>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</si>
  <si>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</si>
  <si>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</si>
  <si>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</si>
  <si>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</si>
  <si>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</si>
  <si>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</si>
  <si>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</si>
  <si>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</si>
  <si>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</si>
  <si>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</si>
  <si>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</si>
  <si>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</si>
  <si>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</si>
  <si>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</si>
  <si>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</si>
  <si>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</si>
  <si>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</si>
  <si>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</si>
  <si>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</si>
  <si>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</si>
  <si>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</si>
  <si>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</si>
  <si>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</si>
  <si>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</si>
  <si>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</si>
  <si>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</si>
  <si>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</si>
  <si>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</si>
  <si>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</si>
  <si>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</si>
  <si>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</si>
  <si>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</si>
  <si>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</si>
  <si>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</si>
  <si>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</si>
  <si>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</si>
  <si>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</si>
  <si>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</si>
  <si>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</si>
  <si>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</si>
  <si>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</si>
  <si>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</si>
  <si>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</si>
  <si>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</si>
  <si>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</si>
  <si>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</si>
  <si>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</si>
  <si>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</si>
  <si>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</si>
  <si>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</si>
  <si>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</si>
  <si>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</si>
  <si>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</si>
  <si>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</si>
  <si>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</si>
  <si>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</si>
  <si>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</si>
  <si>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</si>
  <si>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</si>
  <si>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</si>
  <si>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</si>
  <si>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</si>
  <si>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</si>
  <si>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</si>
  <si>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</si>
  <si>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</si>
  <si>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</si>
  <si>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</si>
  <si>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</si>
  <si>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</si>
  <si>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</si>
  <si>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</si>
  <si>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</si>
  <si>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</si>
  <si>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</si>
  <si>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</si>
  <si>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</si>
  <si>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</si>
  <si>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</si>
  <si>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</si>
  <si>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</si>
  <si>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</si>
  <si>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</si>
  <si>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</si>
  <si>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</si>
  <si>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</si>
  <si>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</si>
  <si>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</si>
  <si>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</si>
  <si>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</si>
  <si>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</si>
  <si>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</si>
  <si>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</si>
  <si>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</si>
  <si>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</si>
  <si>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</si>
  <si>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</si>
  <si>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</si>
  <si>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</si>
  <si>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</si>
  <si>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</si>
  <si>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</si>
  <si>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</si>
  <si>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</si>
  <si>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</si>
  <si>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</si>
  <si>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</si>
  <si>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</si>
  <si>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</si>
  <si>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</si>
  <si>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</si>
  <si>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</si>
  <si>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</si>
  <si>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</si>
  <si>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</si>
  <si>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</si>
  <si>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</si>
  <si>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</si>
  <si>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</si>
  <si>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</si>
  <si>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</si>
  <si>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</si>
  <si>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</si>
  <si>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</si>
  <si>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</si>
  <si>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</si>
  <si>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</si>
  <si>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</si>
  <si>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</si>
  <si>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</si>
  <si>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</si>
  <si>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</si>
  <si>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</si>
  <si>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</si>
  <si>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</si>
  <si>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</si>
  <si>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</si>
  <si>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</si>
  <si>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</si>
  <si>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</si>
  <si>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</si>
  <si>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</si>
  <si>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</si>
  <si>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</si>
  <si>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</si>
  <si>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</si>
  <si>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</si>
  <si>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</si>
  <si>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</si>
  <si>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</si>
  <si>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</si>
  <si>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</si>
  <si>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</si>
  <si>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</si>
  <si>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</si>
  <si>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</si>
  <si>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</si>
  <si>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</si>
  <si>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</si>
  <si>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</si>
  <si>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</si>
  <si>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</si>
  <si>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</si>
  <si>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</si>
  <si>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</si>
  <si>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</si>
  <si>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</si>
  <si>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</si>
  <si>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</si>
  <si>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</si>
  <si>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</si>
  <si>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</si>
  <si>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</si>
  <si>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</si>
  <si>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</si>
  <si>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</si>
  <si>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</si>
  <si>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</si>
  <si>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</si>
  <si>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</si>
  <si>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</si>
  <si>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</si>
  <si>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</si>
  <si>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</si>
  <si>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</si>
  <si>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</si>
  <si>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</si>
  <si>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</si>
  <si>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</si>
  <si>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</si>
  <si>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</si>
  <si>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</si>
  <si>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</si>
  <si>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</si>
  <si>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</si>
  <si>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</si>
  <si>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</si>
  <si>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</si>
  <si>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</si>
  <si>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</si>
  <si>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</si>
  <si>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</si>
  <si>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</si>
  <si>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</si>
  <si>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</si>
  <si>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</si>
  <si>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</si>
  <si>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</si>
  <si>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</si>
  <si>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</si>
  <si>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</si>
  <si>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</si>
  <si>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</si>
  <si>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</si>
  <si>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</si>
  <si>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</si>
  <si>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</si>
  <si>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</si>
  <si>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</si>
  <si>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</si>
  <si>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</si>
  <si>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</si>
  <si>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</si>
  <si>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</si>
  <si>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</si>
  <si>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</si>
  <si>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</si>
  <si>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</si>
  <si>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</si>
  <si>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</si>
  <si>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</si>
  <si>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</si>
  <si>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</si>
  <si>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</si>
  <si>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</si>
  <si>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</si>
  <si>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</si>
  <si>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</si>
  <si>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</si>
  <si>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</si>
  <si>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</si>
  <si>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</si>
  <si>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</si>
  <si>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</si>
  <si>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</si>
  <si>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</si>
  <si>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</si>
  <si>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</si>
  <si>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</si>
  <si>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</si>
  <si>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</si>
  <si>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</si>
  <si>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</si>
  <si>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</si>
  <si>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</si>
  <si>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</si>
  <si>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</si>
  <si>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</si>
  <si>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</si>
  <si>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</si>
  <si>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</si>
  <si>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</si>
  <si>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</si>
  <si>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</si>
  <si>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</si>
  <si>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</si>
  <si>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</si>
  <si>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</si>
  <si>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</si>
  <si>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</si>
  <si>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</si>
  <si>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</si>
  <si>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</si>
  <si>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</si>
  <si>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</si>
  <si>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</si>
  <si>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</si>
  <si>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</si>
  <si>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</si>
  <si>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</si>
  <si>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</si>
  <si>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</si>
  <si>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</si>
  <si>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</si>
  <si>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</si>
  <si>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</si>
  <si>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</si>
  <si>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</si>
  <si>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</si>
  <si>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</si>
  <si>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</si>
  <si>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</si>
  <si>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</si>
  <si>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</si>
  <si>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</si>
  <si>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</si>
  <si>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</si>
  <si>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</si>
  <si>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</si>
  <si>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</si>
  <si>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</si>
  <si>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</si>
  <si>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</si>
  <si>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</si>
  <si>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</si>
  <si>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</si>
  <si>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</si>
  <si>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</si>
  <si>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</si>
  <si>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</si>
  <si>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</si>
  <si>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</si>
  <si>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</si>
  <si>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</si>
  <si>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</si>
  <si>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</si>
  <si>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</si>
  <si>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</si>
  <si>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</si>
  <si>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</si>
  <si>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</si>
  <si>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</si>
  <si>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</si>
  <si>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</si>
  <si>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</si>
  <si>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</si>
  <si>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</si>
  <si>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</si>
  <si>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</si>
  <si>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</si>
  <si>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</si>
  <si>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</si>
  <si>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</si>
  <si>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</si>
  <si>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</si>
  <si>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</si>
  <si>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</si>
  <si>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</si>
  <si>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</si>
  <si>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</si>
  <si>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</si>
  <si>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</si>
  <si>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</si>
  <si>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</si>
  <si>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</si>
  <si>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</si>
  <si>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</si>
  <si>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</si>
  <si>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</si>
  <si>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</si>
  <si>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</si>
  <si>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</si>
  <si>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</si>
  <si>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</si>
  <si>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</si>
  <si>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</si>
  <si>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</si>
  <si>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</si>
  <si>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</si>
  <si>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</si>
  <si>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</si>
  <si>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</si>
  <si>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</si>
  <si>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</si>
  <si>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</si>
  <si>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</si>
  <si>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</si>
  <si>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</si>
  <si>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</si>
  <si>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</si>
  <si>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</si>
  <si>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</si>
  <si>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</si>
  <si>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</si>
  <si>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</si>
  <si>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</si>
  <si>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</si>
  <si>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</si>
  <si>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</si>
  <si>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</si>
  <si>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</si>
  <si>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</si>
  <si>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</si>
  <si>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</si>
  <si>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</si>
  <si>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</si>
  <si>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</si>
  <si>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</si>
  <si>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</si>
  <si>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</si>
  <si>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</si>
  <si>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</si>
  <si>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</si>
  <si>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</si>
  <si>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</si>
  <si>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</si>
  <si>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</si>
  <si>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</si>
  <si>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</si>
  <si>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</si>
  <si>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</si>
  <si>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</si>
  <si>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</si>
  <si>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</si>
  <si>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</si>
  <si>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</si>
  <si>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</si>
  <si>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</si>
  <si>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</si>
  <si>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</si>
  <si>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</si>
  <si>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</si>
  <si>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</si>
  <si>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</si>
  <si>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</si>
  <si>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</si>
  <si>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</si>
  <si>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</si>
  <si>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</si>
  <si>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</si>
  <si>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</si>
  <si>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</si>
  <si>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</si>
  <si>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</si>
  <si>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</si>
  <si>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</si>
  <si>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</si>
  <si>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</si>
  <si>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</si>
  <si>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</si>
  <si>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</si>
  <si>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</si>
  <si>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</si>
  <si>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</si>
  <si>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</si>
  <si>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</si>
  <si>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</si>
  <si>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</si>
  <si>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</si>
  <si>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</si>
  <si>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</si>
  <si>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</si>
  <si>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</si>
  <si>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</si>
  <si>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</si>
  <si>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</si>
  <si>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</si>
  <si>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</si>
  <si>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</si>
  <si>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</si>
  <si>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</si>
  <si>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</si>
  <si>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</si>
  <si>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</si>
  <si>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</si>
  <si>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</si>
  <si>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</si>
  <si>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</si>
  <si>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</si>
  <si>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</si>
  <si>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</si>
  <si>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</si>
  <si>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</si>
  <si>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</si>
  <si>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</si>
  <si>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</si>
  <si>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</si>
  <si>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</si>
  <si>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</si>
  <si>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</si>
  <si>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</si>
  <si>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</si>
  <si>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</si>
  <si>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</si>
  <si>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</si>
  <si>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</si>
  <si>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</si>
  <si>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</si>
  <si>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</si>
  <si>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</si>
  <si>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</si>
  <si>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</si>
  <si>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</si>
  <si>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</si>
  <si>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</si>
  <si>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</si>
  <si>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</si>
  <si>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</si>
  <si>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</si>
  <si>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</si>
  <si>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</si>
  <si>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</si>
  <si>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</si>
  <si>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</si>
  <si>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</si>
  <si>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</si>
  <si>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</si>
  <si>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</si>
  <si>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</si>
  <si>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</si>
  <si>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</si>
  <si>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</si>
  <si>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</si>
  <si>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</si>
  <si>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</si>
  <si>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</si>
  <si>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</si>
  <si>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</si>
  <si>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</si>
  <si>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</si>
  <si>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</si>
  <si>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</si>
  <si>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</si>
  <si>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</si>
  <si>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</si>
  <si>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</si>
  <si>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</si>
  <si>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</si>
  <si>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</si>
  <si>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</si>
  <si>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</si>
  <si>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</si>
  <si>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</si>
  <si>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</si>
  <si>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</si>
  <si>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</si>
  <si>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</si>
  <si>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</si>
  <si>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</si>
  <si>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</si>
  <si>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</si>
  <si>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</si>
  <si>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</si>
  <si>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</si>
  <si>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</si>
  <si>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</si>
  <si>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</si>
  <si>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</si>
  <si>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</si>
  <si>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</si>
  <si>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</si>
  <si>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</si>
  <si>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</si>
  <si>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</si>
  <si>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</si>
  <si>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</si>
  <si>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</si>
  <si>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</si>
  <si>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</si>
  <si>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</si>
  <si>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</si>
  <si>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</si>
  <si>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</si>
  <si>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</si>
  <si>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</si>
  <si>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</si>
  <si>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</si>
  <si>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</si>
  <si>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</si>
  <si>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</si>
  <si>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</si>
  <si>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</si>
  <si>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</si>
  <si>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</si>
  <si>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</si>
  <si>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</si>
  <si>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</si>
  <si>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</si>
  <si>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</si>
  <si>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</si>
  <si>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</si>
  <si>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</si>
  <si>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</si>
  <si>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</si>
  <si>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</si>
  <si>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</si>
  <si>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</si>
  <si>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</si>
  <si>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</si>
  <si>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</si>
  <si>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</si>
  <si>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</si>
  <si>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</si>
  <si>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</si>
  <si>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</si>
  <si>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</si>
  <si>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</si>
  <si>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</si>
  <si>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</si>
  <si>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</si>
  <si>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</si>
  <si>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</si>
  <si>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</si>
  <si>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</si>
  <si>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</si>
  <si>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</si>
  <si>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</si>
  <si>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</si>
  <si>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</si>
  <si>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</si>
  <si>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</si>
  <si>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</si>
  <si>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</si>
  <si>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</si>
  <si>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</si>
  <si>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</si>
  <si>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</si>
  <si>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</si>
  <si>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</si>
  <si>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</si>
  <si>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</si>
  <si>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</si>
  <si>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</si>
  <si>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</si>
  <si>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</si>
  <si>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</si>
  <si>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</si>
  <si>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</si>
  <si>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</si>
  <si>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</si>
  <si>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</si>
  <si>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</si>
  <si>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</si>
  <si>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</si>
  <si>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</si>
  <si>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</si>
  <si>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</si>
  <si>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</si>
  <si>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</si>
  <si>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</si>
  <si>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</si>
  <si>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</si>
  <si>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</si>
  <si>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</si>
  <si>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</si>
  <si>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</si>
  <si>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</si>
  <si>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</si>
  <si>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</si>
  <si>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</si>
  <si>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</si>
  <si>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</si>
  <si>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</si>
  <si>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</si>
  <si>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</si>
  <si>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</si>
  <si>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</si>
  <si>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</si>
  <si>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</si>
  <si>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</si>
  <si>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</si>
  <si>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</si>
  <si>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</si>
  <si>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</si>
  <si>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</si>
  <si>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</si>
  <si>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</si>
  <si>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</si>
  <si>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</si>
  <si>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</si>
  <si>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</si>
  <si>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</si>
  <si>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</si>
  <si>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</si>
  <si>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</si>
  <si>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</si>
  <si>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</si>
  <si>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</si>
  <si>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</si>
  <si>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</si>
  <si>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</si>
  <si>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</si>
  <si>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</si>
  <si>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</si>
  <si>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</si>
  <si>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</si>
  <si>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</si>
  <si>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</si>
  <si>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</si>
  <si>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</si>
  <si>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</si>
  <si>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</si>
  <si>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</si>
  <si>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</si>
  <si>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</si>
  <si>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</si>
  <si>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</si>
  <si>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</si>
  <si>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</si>
  <si>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</si>
  <si>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</si>
  <si>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</si>
  <si>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</si>
  <si>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</si>
  <si>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</si>
  <si>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</si>
  <si>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</si>
  <si>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</si>
  <si>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</si>
  <si>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</si>
  <si>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</si>
  <si>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</si>
  <si>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</si>
  <si>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</si>
  <si>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</si>
  <si>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</si>
  <si>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</si>
  <si>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</si>
  <si>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</si>
  <si>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</si>
  <si>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</si>
  <si>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</si>
  <si>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</si>
  <si>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</si>
  <si>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</si>
  <si>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</si>
  <si>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</si>
  <si>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</si>
  <si>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</si>
  <si>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</si>
  <si>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</si>
  <si>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</si>
  <si>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</si>
  <si>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</si>
  <si>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</si>
  <si>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</si>
  <si>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</si>
  <si>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</si>
  <si>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</si>
  <si>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</si>
  <si>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</si>
  <si>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</si>
  <si>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</si>
  <si>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</si>
  <si>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</si>
  <si>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</si>
  <si>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</si>
  <si>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</si>
  <si>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</si>
  <si>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</si>
  <si>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</si>
  <si>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</si>
  <si>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</si>
  <si>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</si>
  <si>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</si>
  <si>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</si>
  <si>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</si>
  <si>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</si>
  <si>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</si>
  <si>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</si>
  <si>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</si>
  <si>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</si>
  <si>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</si>
  <si>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</si>
  <si>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</si>
  <si>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</si>
  <si>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</si>
  <si>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</si>
  <si>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</si>
  <si>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</si>
  <si>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</si>
  <si>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</si>
  <si>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</si>
  <si>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</si>
  <si>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</si>
  <si>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</si>
  <si>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</si>
  <si>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</si>
  <si>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</si>
  <si>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</si>
  <si>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</si>
  <si>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</si>
  <si>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</si>
  <si>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</si>
  <si>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</si>
  <si>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</si>
  <si>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</si>
  <si>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</si>
  <si>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</si>
  <si>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</si>
  <si>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</si>
  <si>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</si>
  <si>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</si>
  <si>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</si>
  <si>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</si>
  <si>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</si>
  <si>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</si>
  <si>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</si>
  <si>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</si>
  <si>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</si>
  <si>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</si>
  <si>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</si>
  <si>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</si>
  <si>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</si>
  <si>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</si>
  <si>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</si>
  <si>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</si>
  <si>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</si>
  <si>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</si>
  <si>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</si>
  <si>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</si>
  <si>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</si>
  <si>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</si>
  <si>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</si>
  <si>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</si>
  <si>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</si>
  <si>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</si>
  <si>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</si>
  <si>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</si>
  <si>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</si>
  <si>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</si>
  <si>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</si>
  <si>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</si>
  <si>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</si>
  <si>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</si>
  <si>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</si>
  <si>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</si>
  <si>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</si>
  <si>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</si>
  <si>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</si>
  <si>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</si>
  <si>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</si>
  <si>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</si>
  <si>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</si>
  <si>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</si>
  <si>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</si>
  <si>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</si>
  <si>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</si>
  <si>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</si>
  <si>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</si>
  <si>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</si>
  <si>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</si>
  <si>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</si>
  <si>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</si>
  <si>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</si>
  <si>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</si>
  <si>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</si>
  <si>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</si>
  <si>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</si>
  <si>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</si>
  <si>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</si>
  <si>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</si>
  <si>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</si>
  <si>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</si>
  <si>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</si>
  <si>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</si>
  <si>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</si>
  <si>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</si>
  <si>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</si>
  <si>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</si>
  <si>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</si>
  <si>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</si>
  <si>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</si>
  <si>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</si>
  <si>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</si>
  <si>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</si>
  <si>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</si>
  <si>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</si>
  <si>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</si>
  <si>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</si>
  <si>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</si>
  <si>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</si>
  <si>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</si>
  <si>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</si>
  <si>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</si>
  <si>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</si>
  <si>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</si>
  <si>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</si>
  <si>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</si>
  <si>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</si>
  <si>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</si>
  <si>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</si>
  <si>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</si>
  <si>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</si>
  <si>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</si>
  <si>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</si>
  <si>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</si>
  <si>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</si>
  <si>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</si>
  <si>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</si>
  <si>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</si>
  <si>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</si>
  <si>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</si>
  <si>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</si>
  <si>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</si>
  <si>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</si>
  <si>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</si>
  <si>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</si>
  <si>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</si>
  <si>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</si>
  <si>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</si>
  <si>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</si>
  <si>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</si>
  <si>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</si>
  <si>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</si>
  <si>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</si>
  <si>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</si>
  <si>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</si>
  <si>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</si>
  <si>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</si>
  <si>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</si>
  <si>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</si>
  <si>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</si>
  <si>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</si>
  <si>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</si>
  <si>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</si>
  <si>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</si>
  <si>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</si>
  <si>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</si>
  <si>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</si>
  <si>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</si>
  <si>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</si>
  <si>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</si>
  <si>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</si>
  <si>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</si>
  <si>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</si>
  <si>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</si>
  <si>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</si>
  <si>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</si>
  <si>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</si>
  <si>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</si>
  <si>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</si>
  <si>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</si>
  <si>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</si>
  <si>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</si>
  <si>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</si>
  <si>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</si>
  <si>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</si>
  <si>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</si>
  <si>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</si>
  <si>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</si>
  <si>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</si>
  <si>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</si>
  <si>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</si>
  <si>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</si>
  <si>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</si>
  <si>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</si>
  <si>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</si>
  <si>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</si>
  <si>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</si>
  <si>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</si>
  <si>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</si>
  <si>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</si>
  <si>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</si>
  <si>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</si>
  <si>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</si>
  <si>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</si>
  <si>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</si>
  <si>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</si>
  <si>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</si>
  <si>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</si>
  <si>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</si>
  <si>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</si>
  <si>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</si>
  <si>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</si>
  <si>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</si>
  <si>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</si>
  <si>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</si>
  <si>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</si>
  <si>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</si>
  <si>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</si>
  <si>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</si>
  <si>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</si>
  <si>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</si>
  <si>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</si>
  <si>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</si>
  <si>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</si>
  <si>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</si>
  <si>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</si>
  <si>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</si>
  <si>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</si>
  <si>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</si>
  <si>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</si>
  <si>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</si>
  <si>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</si>
  <si>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</si>
  <si>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</si>
  <si>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</si>
  <si>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</si>
  <si>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</si>
  <si>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</si>
  <si>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</si>
  <si>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</si>
  <si>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</si>
  <si>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</si>
  <si>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</si>
  <si>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</si>
  <si>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</si>
  <si>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</si>
  <si>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</si>
  <si>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</si>
  <si>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</si>
  <si>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</si>
  <si>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</si>
  <si>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</si>
  <si>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</si>
  <si>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</si>
  <si>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</si>
  <si>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</si>
  <si>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</si>
  <si>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</si>
  <si>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</si>
  <si>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</si>
  <si>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</si>
  <si>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</si>
  <si>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</si>
  <si>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</si>
  <si>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</si>
  <si>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</si>
  <si>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</si>
  <si>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</si>
  <si>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</si>
  <si>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</si>
  <si>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</si>
  <si>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</si>
  <si>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</si>
  <si>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</si>
  <si>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</si>
  <si>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</si>
  <si>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</si>
  <si>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</si>
  <si>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</si>
  <si>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</si>
  <si>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</si>
  <si>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</si>
  <si>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</si>
  <si>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</si>
  <si>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</si>
  <si>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</si>
  <si>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</si>
  <si>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</si>
  <si>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</si>
  <si>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</si>
  <si>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</si>
  <si>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</si>
  <si>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</si>
  <si>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</si>
  <si>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</si>
  <si>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</si>
  <si>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</si>
  <si>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</si>
  <si>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</si>
  <si>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</si>
  <si>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</si>
  <si>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</si>
  <si>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</si>
  <si>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</si>
  <si>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</si>
  <si>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</si>
  <si>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</si>
  <si>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</si>
  <si>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</si>
  <si>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</si>
  <si>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</si>
  <si>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</si>
  <si>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</si>
  <si>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</si>
  <si>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</si>
  <si>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</si>
  <si>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</si>
  <si>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</si>
  <si>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</si>
  <si>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</si>
  <si>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</si>
  <si>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</si>
  <si>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</si>
  <si>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</si>
  <si>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</si>
  <si>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</si>
  <si>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</si>
  <si>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</si>
  <si>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</si>
  <si>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</si>
  <si>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</si>
  <si>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</si>
  <si>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</si>
  <si>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</si>
  <si>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</si>
  <si>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</si>
  <si>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</si>
  <si>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</si>
  <si>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</si>
  <si>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</si>
  <si>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</si>
  <si>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</si>
  <si>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</si>
  <si>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</si>
  <si>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</si>
  <si>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</si>
  <si>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</si>
  <si>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</si>
  <si>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</si>
  <si>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</si>
  <si>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</si>
  <si>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</si>
  <si>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</si>
  <si>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</si>
  <si>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</si>
  <si>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</si>
  <si>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</si>
  <si>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</si>
  <si>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</si>
  <si>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</si>
  <si>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</si>
  <si>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</si>
  <si>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</si>
  <si>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</si>
  <si>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</si>
  <si>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</si>
  <si>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</si>
  <si>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</si>
  <si>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</si>
  <si>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</si>
  <si>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</si>
  <si>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</si>
  <si>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</si>
  <si>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</si>
  <si>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</si>
  <si>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</si>
  <si>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</si>
  <si>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</si>
  <si>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</si>
  <si>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</si>
  <si>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</si>
  <si>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</si>
  <si>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</si>
  <si>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</si>
  <si>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</si>
  <si>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</si>
  <si>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</si>
  <si>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</si>
  <si>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</si>
  <si>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</si>
  <si>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</si>
  <si>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</si>
  <si>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</si>
  <si>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</si>
  <si>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</si>
  <si>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</si>
  <si>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</si>
  <si>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</si>
  <si>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</si>
  <si>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</si>
  <si>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</si>
  <si>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</si>
  <si>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</si>
  <si>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</si>
  <si>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</si>
  <si>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</si>
  <si>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</si>
  <si>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</si>
  <si>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</si>
  <si>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</si>
  <si>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</si>
  <si>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</si>
  <si>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</si>
  <si>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</si>
  <si>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</si>
  <si>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</si>
  <si>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</si>
  <si>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</si>
  <si>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</si>
  <si>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</si>
  <si>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</si>
  <si>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</si>
  <si>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</si>
  <si>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</si>
  <si>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</si>
  <si>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</si>
  <si>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</si>
  <si>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</si>
  <si>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</si>
  <si>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</si>
  <si>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</si>
  <si>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</si>
  <si>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</si>
  <si>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</si>
  <si>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</si>
  <si>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</si>
  <si>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</si>
  <si>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</si>
  <si>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</si>
  <si>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</si>
  <si>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</si>
  <si>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</si>
  <si>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</si>
  <si>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</si>
  <si>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</si>
  <si>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</si>
  <si>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</si>
  <si>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</si>
  <si>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</si>
  <si>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</si>
  <si>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</si>
  <si>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</si>
  <si>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</si>
  <si>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</si>
  <si>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</si>
  <si>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</si>
  <si>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</si>
  <si>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</si>
  <si>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</si>
  <si>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</si>
  <si>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</si>
  <si>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</si>
  <si>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</si>
  <si>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</si>
  <si>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</si>
  <si>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</si>
  <si>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</si>
  <si>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</si>
  <si>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</si>
  <si>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</si>
  <si>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</si>
  <si>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</si>
  <si>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</si>
  <si>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</si>
  <si>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</si>
  <si>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</si>
  <si>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</si>
  <si>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</si>
  <si>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</si>
  <si>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</si>
  <si>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</si>
  <si>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</si>
  <si>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</si>
  <si>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</si>
  <si>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</si>
  <si>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</si>
  <si>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</si>
  <si>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</si>
  <si>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</si>
  <si>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</si>
  <si>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</si>
  <si>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</si>
  <si>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</si>
  <si>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</si>
  <si>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</si>
  <si>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</si>
  <si>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</si>
  <si>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</si>
  <si>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</si>
  <si>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</si>
  <si>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</si>
  <si>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</si>
  <si>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</si>
  <si>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</si>
  <si>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</si>
  <si>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</si>
  <si>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</si>
  <si>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</si>
  <si>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</si>
  <si>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</si>
  <si>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</si>
  <si>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</si>
  <si>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</si>
  <si>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</si>
  <si>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</si>
  <si>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</si>
  <si>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</si>
  <si>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</si>
  <si>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</si>
  <si>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</si>
  <si>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</si>
  <si>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</si>
  <si>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</si>
  <si>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</si>
  <si>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</si>
  <si>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</si>
  <si>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</si>
  <si>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</si>
  <si>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</si>
  <si>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</si>
  <si>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</si>
  <si>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</si>
  <si>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</si>
  <si>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</si>
  <si>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</si>
  <si>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</si>
  <si>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</si>
  <si>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</si>
  <si>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</si>
  <si>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</si>
  <si>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</si>
  <si>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</si>
  <si>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</si>
  <si>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</si>
  <si>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</si>
  <si>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</si>
  <si>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</si>
  <si>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</si>
  <si>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</si>
  <si>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</si>
  <si>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</si>
  <si>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</si>
  <si>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</si>
  <si>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</si>
  <si>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</si>
  <si>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</si>
  <si>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</si>
  <si>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</si>
  <si>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</si>
  <si>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</si>
  <si>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</si>
  <si>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</si>
  <si>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</si>
  <si>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</si>
  <si>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</si>
  <si>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</si>
  <si>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</si>
  <si>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</si>
  <si>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</si>
  <si>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</si>
  <si>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</si>
  <si>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</si>
  <si>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</si>
  <si>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</si>
  <si>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</si>
  <si>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</si>
  <si>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</si>
  <si>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</si>
  <si>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</si>
  <si>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</si>
  <si>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</si>
  <si>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</si>
  <si>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</si>
  <si>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</si>
  <si>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</si>
  <si>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</si>
  <si>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</si>
  <si>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</si>
  <si>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</si>
  <si>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</si>
  <si>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</si>
  <si>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</si>
  <si>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</si>
  <si>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</si>
  <si>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</si>
  <si>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</si>
  <si>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</si>
  <si>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</si>
  <si>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</si>
  <si>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</si>
  <si>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</si>
  <si>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</si>
  <si>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</si>
  <si>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</si>
  <si>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</si>
  <si>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</si>
  <si>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</si>
  <si>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</si>
  <si>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</si>
  <si>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</si>
  <si>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</si>
  <si>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</si>
  <si>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</si>
  <si>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</si>
  <si>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</si>
  <si>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</si>
  <si>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</si>
  <si>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</si>
  <si>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</si>
  <si>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</si>
  <si>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</si>
  <si>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</si>
  <si>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</si>
  <si>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</si>
  <si>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</si>
  <si>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</si>
  <si>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</si>
  <si>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</si>
  <si>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</si>
  <si>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</si>
  <si>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</si>
  <si>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</si>
  <si>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</si>
  <si>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</si>
  <si>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</si>
  <si>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</si>
  <si>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</si>
  <si>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</si>
  <si>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</si>
  <si>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</si>
  <si>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</si>
  <si>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</si>
  <si>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</si>
  <si>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</si>
  <si>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</si>
  <si>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</si>
  <si>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</si>
  <si>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</si>
  <si>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</si>
  <si>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</si>
  <si>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</si>
  <si>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</si>
  <si>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</si>
  <si>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</si>
  <si>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</si>
  <si>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</si>
  <si>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</si>
  <si>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</si>
  <si>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</si>
  <si>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</si>
  <si>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</si>
  <si>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</si>
  <si>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</si>
  <si>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</si>
  <si>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</si>
  <si>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</si>
  <si>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</si>
  <si>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</si>
  <si>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</si>
  <si>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</si>
  <si>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</si>
  <si>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</si>
  <si>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</si>
  <si>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</si>
  <si>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</si>
  <si>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</si>
  <si>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</si>
  <si>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</si>
  <si>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</si>
  <si>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</si>
  <si>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</si>
  <si>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</si>
  <si>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</si>
  <si>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</si>
  <si>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</si>
  <si>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</si>
  <si>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</si>
  <si>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</si>
  <si>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</si>
  <si>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</si>
  <si>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</si>
  <si>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</si>
  <si>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</si>
  <si>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</si>
  <si>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</si>
  <si>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</si>
  <si>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</si>
  <si>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</si>
  <si>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</si>
  <si>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</si>
  <si>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</si>
  <si>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</si>
  <si>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</si>
  <si>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</si>
  <si>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</si>
  <si>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</si>
  <si>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</si>
  <si>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</si>
  <si>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</si>
  <si>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</si>
  <si>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</si>
  <si>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</si>
  <si>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</si>
  <si>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</si>
  <si>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</si>
  <si>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</si>
  <si>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</si>
  <si>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</si>
  <si>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</si>
  <si>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</si>
  <si>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</si>
  <si>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</si>
  <si>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</si>
  <si>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</si>
  <si>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</si>
  <si>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</si>
  <si>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</si>
  <si>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</si>
  <si>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</si>
  <si>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</si>
  <si>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</si>
  <si>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</si>
  <si>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</si>
  <si>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</si>
  <si>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</si>
  <si>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</si>
  <si>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</si>
  <si>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</si>
  <si>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</si>
  <si>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</si>
  <si>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</si>
  <si>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</si>
  <si>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</si>
  <si>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</si>
  <si>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</si>
  <si>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</si>
  <si>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</si>
  <si>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</si>
  <si>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</si>
  <si>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</si>
  <si>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</si>
  <si>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</si>
  <si>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</si>
  <si>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</si>
  <si>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</si>
  <si>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</si>
  <si>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</si>
  <si>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</si>
  <si>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</si>
  <si>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</si>
  <si>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</si>
  <si>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</si>
  <si>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</si>
  <si>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</si>
  <si>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</si>
  <si>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</si>
  <si>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</si>
  <si>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</si>
  <si>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</si>
  <si>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</si>
  <si>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</si>
  <si>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</si>
  <si>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</si>
  <si>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</si>
  <si>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</si>
  <si>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</si>
  <si>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</si>
  <si>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</si>
  <si>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</si>
  <si>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</si>
  <si>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</si>
  <si>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</si>
  <si>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</si>
  <si>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</si>
  <si>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</si>
  <si>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</si>
  <si>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</si>
  <si>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</si>
  <si>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</si>
  <si>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</si>
  <si>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</si>
  <si>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</si>
  <si>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</si>
  <si>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</si>
  <si>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</si>
  <si>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</si>
  <si>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</si>
  <si>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</si>
  <si>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</si>
  <si>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</si>
  <si>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</si>
  <si>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</si>
  <si>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</si>
  <si>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</si>
  <si>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</si>
  <si>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</si>
  <si>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</si>
  <si>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</si>
  <si>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</si>
  <si>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</si>
  <si>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</si>
  <si>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</si>
  <si>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</si>
  <si>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</si>
  <si>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</si>
  <si>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</si>
  <si>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</si>
  <si>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</si>
  <si>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</si>
  <si>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</si>
  <si>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</si>
  <si>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</si>
  <si>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</si>
  <si>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</si>
  <si>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</si>
  <si>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</si>
  <si>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</si>
  <si>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</si>
  <si>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</si>
  <si>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</si>
  <si>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</si>
  <si>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</si>
  <si>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</si>
  <si>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</si>
  <si>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</si>
  <si>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</si>
  <si>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</si>
  <si>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</si>
  <si>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</si>
  <si>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</si>
  <si>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</si>
  <si>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</si>
  <si>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</si>
  <si>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</si>
  <si>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</si>
  <si>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</si>
  <si>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</si>
  <si>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</si>
  <si>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</si>
  <si>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</si>
  <si>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</si>
  <si>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</si>
  <si>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</si>
  <si>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</si>
  <si>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</si>
  <si>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</si>
  <si>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</si>
  <si>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</si>
  <si>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</si>
  <si>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</si>
  <si>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</si>
  <si>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</si>
  <si>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</si>
  <si>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</si>
  <si>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</si>
  <si>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</si>
  <si>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</si>
  <si>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</si>
  <si>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</si>
  <si>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</si>
  <si>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</si>
  <si>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</si>
  <si>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</si>
  <si>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</si>
  <si>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</si>
  <si>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</si>
  <si>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</si>
  <si>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</si>
  <si>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</si>
  <si>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</si>
  <si>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</si>
  <si>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</si>
  <si>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</si>
  <si>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</si>
  <si>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</si>
  <si>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</si>
  <si>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</si>
  <si>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</si>
  <si>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</si>
  <si>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</si>
  <si>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</si>
  <si>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</si>
  <si>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</si>
  <si>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</si>
  <si>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</si>
  <si>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</si>
  <si>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</si>
  <si>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</si>
  <si>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</si>
  <si>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</si>
  <si>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</si>
  <si>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</si>
  <si>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</si>
  <si>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</si>
  <si>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</si>
  <si>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</si>
  <si>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</si>
  <si>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</si>
  <si>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</si>
  <si>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</si>
  <si>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</si>
  <si>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</si>
  <si>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</si>
  <si>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</si>
  <si>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</si>
  <si>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</si>
  <si>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</si>
  <si>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</si>
  <si>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</si>
  <si>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</si>
  <si>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</si>
  <si>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</si>
  <si>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</si>
  <si>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</si>
  <si>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</si>
  <si>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</si>
  <si>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</si>
  <si>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</si>
  <si>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</si>
  <si>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</si>
  <si>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</si>
  <si>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</si>
  <si>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</si>
  <si>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</si>
  <si>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</si>
  <si>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</si>
  <si>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</si>
  <si>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</si>
  <si>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</si>
  <si>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</si>
  <si>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</si>
  <si>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</si>
  <si>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</si>
  <si>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</si>
  <si>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</si>
  <si>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</si>
  <si>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</si>
  <si>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</si>
  <si>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</si>
  <si>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</si>
  <si>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</si>
  <si>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</si>
  <si>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</si>
  <si>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</si>
  <si>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</si>
  <si>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</si>
  <si>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</si>
  <si>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</si>
  <si>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</si>
  <si>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</si>
  <si>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</si>
  <si>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</si>
  <si>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</si>
  <si>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</si>
  <si>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</si>
  <si>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</si>
  <si>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</si>
  <si>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</si>
  <si>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</si>
  <si>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</si>
  <si>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</si>
  <si>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</si>
  <si>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</si>
  <si>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</si>
  <si>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</si>
  <si>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</si>
  <si>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</si>
  <si>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</si>
  <si>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</si>
  <si>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</si>
  <si>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</si>
  <si>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</si>
  <si>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</si>
  <si>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</si>
  <si>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</si>
  <si>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</si>
  <si>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</si>
  <si>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</si>
  <si>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</si>
  <si>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</si>
  <si>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</si>
  <si>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</si>
  <si>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</si>
  <si>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</si>
  <si>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</si>
  <si>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</si>
  <si>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</si>
  <si>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</si>
  <si>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</si>
  <si>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</si>
  <si>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</si>
  <si>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</si>
  <si>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</si>
  <si>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</si>
  <si>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</si>
  <si>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</si>
  <si>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</si>
  <si>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</si>
  <si>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</si>
  <si>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</si>
  <si>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</si>
  <si>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</si>
  <si>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</si>
  <si>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</si>
  <si>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</si>
  <si>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</si>
  <si>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</si>
  <si>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</si>
  <si>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</si>
  <si>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</si>
  <si>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</si>
  <si>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</si>
  <si>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</si>
  <si>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</si>
  <si>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</si>
  <si>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</si>
  <si>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</si>
  <si>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</si>
  <si>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</si>
  <si>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</si>
  <si>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</si>
  <si>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</si>
  <si>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</si>
  <si>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</si>
  <si>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</si>
  <si>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</si>
  <si>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</si>
  <si>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</si>
  <si>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</si>
  <si>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</si>
  <si>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</si>
  <si>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</si>
  <si>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</si>
  <si>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</si>
  <si>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</si>
  <si>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</si>
  <si>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</si>
  <si>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</si>
  <si>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</si>
  <si>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</si>
  <si>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</si>
  <si>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</si>
  <si>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</si>
  <si>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</si>
  <si>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</si>
  <si>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</si>
  <si>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</si>
  <si>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</si>
  <si>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</si>
  <si>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</si>
  <si>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</si>
  <si>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</si>
  <si>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</si>
  <si>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</si>
  <si>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</si>
  <si>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</si>
  <si>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</si>
  <si>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</si>
  <si>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</si>
  <si>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</si>
  <si>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</si>
  <si>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</si>
  <si>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</si>
  <si>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</si>
  <si>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</si>
  <si>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</si>
  <si>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</si>
  <si>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</si>
  <si>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</si>
  <si>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</si>
  <si>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</si>
  <si>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</si>
  <si>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</si>
  <si>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</si>
  <si>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</si>
  <si>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</si>
  <si>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</si>
  <si>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</si>
  <si>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</si>
  <si>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</si>
  <si>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</si>
  <si>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</si>
  <si>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</si>
  <si>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</si>
  <si>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</si>
  <si>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</si>
  <si>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</si>
  <si>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</si>
  <si>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</si>
  <si>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</si>
  <si>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</si>
  <si>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</si>
  <si>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</si>
  <si>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</si>
  <si>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</si>
  <si>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</si>
  <si>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</si>
  <si>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</si>
  <si>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</si>
  <si>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</si>
  <si>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</si>
  <si>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</si>
  <si>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</si>
  <si>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</si>
  <si>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</si>
  <si>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</si>
  <si>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</si>
  <si>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</si>
  <si>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</si>
  <si>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</si>
  <si>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</si>
  <si>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</si>
  <si>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</si>
  <si>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</si>
  <si>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</si>
  <si>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</si>
  <si>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</si>
  <si>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</si>
  <si>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</si>
  <si>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</si>
  <si>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</si>
  <si>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</si>
  <si>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</si>
  <si>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</si>
  <si>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</si>
  <si>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</si>
  <si>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</si>
  <si>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</si>
  <si>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</si>
  <si>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</si>
  <si>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</si>
  <si>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</si>
  <si>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</si>
  <si>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</si>
  <si>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</si>
  <si>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</si>
  <si>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</si>
  <si>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</si>
  <si>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</si>
  <si>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</si>
  <si>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</si>
  <si>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</si>
  <si>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</si>
  <si>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</si>
  <si>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</si>
  <si>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</si>
  <si>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</si>
  <si>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</si>
  <si>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</si>
  <si>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</si>
  <si>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</si>
  <si>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</si>
  <si>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</si>
  <si>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</si>
  <si>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</si>
  <si>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</si>
  <si>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</si>
  <si>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</si>
  <si>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</si>
  <si>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</si>
  <si>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</si>
  <si>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</si>
  <si>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</si>
  <si>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</si>
  <si>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</si>
  <si>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</si>
  <si>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</si>
  <si>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</si>
  <si>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</si>
  <si>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</si>
  <si>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</si>
  <si>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</si>
  <si>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</si>
  <si>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</si>
  <si>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</si>
  <si>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</si>
  <si>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</si>
  <si>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</si>
  <si>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</si>
  <si>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</si>
  <si>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</si>
  <si>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</si>
  <si>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</si>
  <si>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</si>
  <si>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</si>
  <si>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</si>
  <si>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</si>
  <si>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</si>
  <si>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</si>
  <si>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</si>
  <si>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</si>
  <si>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</si>
  <si>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</si>
  <si>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</si>
  <si>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</si>
  <si>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</si>
  <si>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</si>
  <si>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</si>
  <si>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</si>
  <si>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</si>
  <si>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</si>
  <si>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</si>
  <si>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</si>
  <si>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</si>
  <si>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</si>
  <si>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</si>
  <si>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</si>
  <si>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</si>
  <si>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</si>
  <si>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</si>
  <si>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</si>
  <si>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</si>
  <si>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</si>
  <si>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</si>
  <si>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</si>
  <si>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</si>
  <si>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</si>
  <si>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</si>
  <si>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</si>
  <si>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</si>
  <si>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</si>
  <si>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</si>
  <si>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</si>
  <si>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</si>
  <si>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</si>
  <si>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</si>
  <si>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</si>
  <si>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</si>
  <si>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</si>
  <si>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</si>
  <si>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</si>
  <si>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</si>
  <si>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</si>
  <si>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</si>
  <si>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</si>
  <si>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</si>
  <si>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</si>
  <si>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</si>
  <si>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</si>
  <si>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</si>
  <si>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</si>
  <si>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</si>
  <si>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</si>
  <si>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</si>
  <si>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</si>
  <si>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</si>
  <si>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</si>
  <si>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</si>
  <si>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</si>
  <si>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</si>
  <si>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</si>
  <si>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</si>
  <si>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</si>
  <si>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</si>
  <si>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</si>
  <si>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</si>
  <si>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</si>
  <si>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</si>
  <si>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</si>
  <si>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</si>
  <si>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</si>
  <si>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</si>
  <si>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</si>
  <si>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</si>
  <si>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</si>
  <si>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</si>
  <si>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</si>
  <si>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</si>
  <si>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</si>
  <si>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</si>
  <si>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</si>
  <si>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</si>
  <si>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</si>
  <si>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</si>
  <si>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</si>
  <si>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</si>
  <si>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</si>
  <si>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</si>
  <si>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</si>
  <si>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</si>
  <si>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</si>
  <si>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</si>
  <si>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</si>
  <si>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</si>
  <si>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</si>
  <si>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</si>
  <si>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</si>
  <si>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</si>
  <si>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</si>
  <si>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</si>
  <si>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</si>
  <si>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</si>
  <si>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</si>
  <si>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</si>
  <si>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</si>
  <si>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</si>
  <si>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</si>
  <si>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</si>
  <si>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</si>
  <si>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</si>
  <si>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</si>
  <si>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</si>
  <si>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</si>
  <si>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</si>
  <si>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</si>
  <si>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</si>
  <si>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</si>
  <si>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</si>
  <si>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</si>
  <si>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</si>
  <si>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</si>
  <si>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</si>
  <si>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</si>
  <si>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</si>
  <si>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</si>
  <si>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</si>
  <si>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</si>
  <si>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</si>
  <si>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</si>
  <si>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</si>
  <si>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</si>
  <si>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</si>
  <si>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</si>
  <si>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</si>
  <si>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</si>
  <si>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</si>
  <si>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</si>
  <si>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</si>
  <si>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</si>
  <si>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</si>
  <si>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</si>
  <si>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</si>
  <si>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</si>
  <si>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</si>
  <si>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</si>
  <si>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</si>
  <si>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</si>
  <si>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</si>
  <si>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</si>
  <si>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</si>
  <si>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</si>
  <si>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</si>
  <si>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</si>
  <si>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</si>
  <si>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</si>
  <si>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</si>
  <si>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</si>
  <si>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</si>
  <si>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</si>
  <si>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</si>
  <si>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</si>
  <si>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</si>
  <si>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</si>
  <si>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</si>
  <si>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</si>
  <si>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</si>
  <si>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</si>
  <si>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</si>
  <si>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</si>
  <si>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</si>
  <si>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</si>
  <si>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</si>
  <si>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</si>
  <si>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</si>
  <si>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</si>
  <si>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</si>
  <si>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</si>
  <si>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</si>
  <si>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</si>
  <si>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</si>
  <si>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</si>
  <si>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</si>
  <si>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</si>
  <si>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</si>
  <si>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</si>
  <si>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</si>
  <si>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</si>
  <si>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</si>
  <si>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</si>
  <si>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</si>
  <si>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</si>
  <si>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</si>
  <si>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</si>
  <si>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</si>
  <si>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</si>
  <si>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</si>
  <si>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</si>
  <si>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</si>
  <si>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</si>
  <si>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</si>
  <si>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</si>
  <si>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</si>
  <si>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</si>
  <si>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</si>
  <si>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</si>
  <si>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</si>
  <si>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</si>
  <si>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</si>
  <si>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</si>
  <si>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</si>
  <si>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</si>
  <si>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</si>
  <si>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</si>
  <si>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</si>
  <si>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</si>
  <si>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</si>
  <si>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</si>
  <si>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</si>
  <si>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</si>
  <si>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</si>
  <si>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</si>
  <si>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</si>
  <si>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</si>
  <si>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</si>
  <si>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</si>
  <si>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</si>
  <si>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</si>
  <si>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</si>
  <si>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</si>
  <si>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</si>
  <si>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</si>
  <si>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</si>
  <si>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</si>
  <si>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</si>
  <si>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</si>
  <si>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</si>
  <si>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</si>
  <si>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</si>
  <si>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</si>
  <si>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</si>
  <si>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</si>
  <si>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</si>
  <si>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</si>
  <si>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</si>
  <si>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</si>
  <si>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</si>
  <si>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</si>
  <si>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</si>
  <si>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</si>
  <si>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</si>
  <si>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</si>
  <si>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</si>
  <si>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</si>
  <si>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</si>
  <si>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</si>
  <si>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</si>
  <si>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</si>
  <si>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</si>
  <si>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</si>
  <si>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</si>
  <si>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</si>
  <si>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</si>
  <si>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</si>
  <si>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</si>
  <si>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</si>
  <si>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</si>
  <si>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</si>
  <si>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</si>
  <si>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</si>
  <si>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</si>
  <si>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</si>
  <si>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</si>
  <si>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</si>
  <si>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</si>
  <si>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</si>
  <si>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</si>
  <si>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</si>
  <si>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</si>
  <si>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</si>
  <si>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</si>
  <si>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</si>
  <si>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</si>
  <si>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</si>
  <si>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</si>
  <si>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</si>
  <si>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</si>
  <si>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</si>
  <si>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</si>
  <si>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</si>
  <si>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</si>
  <si>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</si>
  <si>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</si>
  <si>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</si>
  <si>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</si>
  <si>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</si>
  <si>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</si>
  <si>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</si>
  <si>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</si>
  <si>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</si>
  <si>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</si>
  <si>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</si>
  <si>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</si>
  <si>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</si>
  <si>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</si>
  <si>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</si>
  <si>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</si>
  <si>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</si>
  <si>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</si>
  <si>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</si>
  <si>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</si>
  <si>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</si>
  <si>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</si>
  <si>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</si>
  <si>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</si>
  <si>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</si>
  <si>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</si>
  <si>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</si>
  <si>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</si>
  <si>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</si>
  <si>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</si>
  <si>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</si>
  <si>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</si>
  <si>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</si>
  <si>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</si>
  <si>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</si>
  <si>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</si>
  <si>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</si>
  <si>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</si>
  <si>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</si>
  <si>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</si>
  <si>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</si>
  <si>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</si>
  <si>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</si>
  <si>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</si>
  <si>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</si>
  <si>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</si>
  <si>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</si>
  <si>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</si>
  <si>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</si>
  <si>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</si>
  <si>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</si>
  <si>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</si>
  <si>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</si>
  <si>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</si>
  <si>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</si>
  <si>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</si>
  <si>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</si>
  <si>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</si>
  <si>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</si>
  <si>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</si>
  <si>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</si>
  <si>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</si>
  <si>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</si>
  <si>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</si>
  <si>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</si>
  <si>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</si>
  <si>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</si>
  <si>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</si>
  <si>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</si>
  <si>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</si>
  <si>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</si>
  <si>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</si>
  <si>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</si>
  <si>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</si>
  <si>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</si>
  <si>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</si>
  <si>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</si>
  <si>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</si>
  <si>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</si>
  <si>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</si>
  <si>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</si>
  <si>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</si>
  <si>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</si>
  <si>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</si>
  <si>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</si>
  <si>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</si>
  <si>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</si>
  <si>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</si>
  <si>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</si>
  <si>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</si>
  <si>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</si>
  <si>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</si>
  <si>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</si>
  <si>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</si>
  <si>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</si>
  <si>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</si>
  <si>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</si>
  <si>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</si>
  <si>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</si>
  <si>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</si>
  <si>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</si>
  <si>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</si>
  <si>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</si>
  <si>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</si>
  <si>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</si>
  <si>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</si>
  <si>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</si>
  <si>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</si>
  <si>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</si>
  <si>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</si>
  <si>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</si>
  <si>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</si>
  <si>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</si>
  <si>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</si>
  <si>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</si>
  <si>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</si>
  <si>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</si>
  <si>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</si>
  <si>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</si>
  <si>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</si>
  <si>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</si>
  <si>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</si>
  <si>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</si>
  <si>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</si>
  <si>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</si>
  <si>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</si>
  <si>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</si>
  <si>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</si>
  <si>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</si>
  <si>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</si>
  <si>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</si>
  <si>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</si>
  <si>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</si>
  <si>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</si>
  <si>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</si>
  <si>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</si>
  <si>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</si>
  <si>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</si>
  <si>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</si>
  <si>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</si>
  <si>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</si>
  <si>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</si>
  <si>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</si>
  <si>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</si>
  <si>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</si>
  <si>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</si>
  <si>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</si>
  <si>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</si>
  <si>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</si>
  <si>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</si>
  <si>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</si>
  <si>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</si>
  <si>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</si>
  <si>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</si>
  <si>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</si>
  <si>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</si>
  <si>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</si>
  <si>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</si>
  <si>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</si>
  <si>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</si>
  <si>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</si>
  <si>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</si>
  <si>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</si>
  <si>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</si>
  <si>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</si>
  <si>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</si>
  <si>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</si>
  <si>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</si>
  <si>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</si>
  <si>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</si>
  <si>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</si>
  <si>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</si>
  <si>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</si>
  <si>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</si>
  <si>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</si>
  <si>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</si>
  <si>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</si>
  <si>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</si>
  <si>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</si>
  <si>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</si>
  <si>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</si>
  <si>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</si>
  <si>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</si>
  <si>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</si>
  <si>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</si>
  <si>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</si>
  <si>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</si>
  <si>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</si>
  <si>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</si>
  <si>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</si>
  <si>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</si>
  <si>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</si>
  <si>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</si>
  <si>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</si>
  <si>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</si>
  <si>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</si>
  <si>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</si>
  <si>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</si>
  <si>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</si>
  <si>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</si>
  <si>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</si>
  <si>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</si>
  <si>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</si>
  <si>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</si>
  <si>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</si>
  <si>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</si>
  <si>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</si>
  <si>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</si>
  <si>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</si>
  <si>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</si>
  <si>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</si>
  <si>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</si>
  <si>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</si>
  <si>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</si>
  <si>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</si>
  <si>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</si>
  <si>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</si>
  <si>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</si>
  <si>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</si>
  <si>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</si>
  <si>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</si>
  <si>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</si>
  <si>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</si>
  <si>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</si>
  <si>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</si>
  <si>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</si>
  <si>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</si>
  <si>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</si>
  <si>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</si>
  <si>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</si>
  <si>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</si>
  <si>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</si>
  <si>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</si>
  <si>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</si>
  <si>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</si>
  <si>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</si>
  <si>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</si>
  <si>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</si>
  <si>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</si>
  <si>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</si>
  <si>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</si>
  <si>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</si>
  <si>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</si>
  <si>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</si>
  <si>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</si>
  <si>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</si>
  <si>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</si>
  <si>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</si>
  <si>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</si>
  <si>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</si>
  <si>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</si>
  <si>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</si>
  <si>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</si>
  <si>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</si>
  <si>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</si>
  <si>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</si>
  <si>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</si>
  <si>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</si>
  <si>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</si>
  <si>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</si>
  <si>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</si>
  <si>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</si>
  <si>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</si>
  <si>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</si>
  <si>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</si>
  <si>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</si>
  <si>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</si>
  <si>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</si>
  <si>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</si>
  <si>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</si>
  <si>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</si>
  <si>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</si>
  <si>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</si>
  <si>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</si>
  <si>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</si>
  <si>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</si>
  <si>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</si>
  <si>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</si>
  <si>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</si>
  <si>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</si>
  <si>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</si>
  <si>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</si>
  <si>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</si>
  <si>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</si>
  <si>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</si>
  <si>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</si>
  <si>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</si>
  <si>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</si>
  <si>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</si>
  <si>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</si>
  <si>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</si>
  <si>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</si>
  <si>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</si>
  <si>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</si>
  <si>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</si>
  <si>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</si>
  <si>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</si>
  <si>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</si>
  <si>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</si>
  <si>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</si>
  <si>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</si>
  <si>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</si>
  <si>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</si>
  <si>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</si>
  <si>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</si>
  <si>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</si>
  <si>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</si>
  <si>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</si>
  <si>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</si>
  <si>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</si>
  <si>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</si>
  <si>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</si>
  <si>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</si>
  <si>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</si>
  <si>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</si>
  <si>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</si>
  <si>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</si>
  <si>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</si>
  <si>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</si>
  <si>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</si>
  <si>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</si>
  <si>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</si>
  <si>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</si>
  <si>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</si>
  <si>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</si>
  <si>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</si>
  <si>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</si>
  <si>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</si>
  <si>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</si>
  <si>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</si>
  <si>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</si>
  <si>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</si>
  <si>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</si>
  <si>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</si>
  <si>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</si>
  <si>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</si>
  <si>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</si>
  <si>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</si>
  <si>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</si>
  <si>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</si>
  <si>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</si>
  <si>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</si>
  <si>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</si>
  <si>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</si>
  <si>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</si>
  <si>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</si>
  <si>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</si>
  <si>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</si>
  <si>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</si>
  <si>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</si>
  <si>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</si>
  <si>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</si>
  <si>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</si>
  <si>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</si>
  <si>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</si>
  <si>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</si>
  <si>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</si>
  <si>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</si>
  <si>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</si>
  <si>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</si>
  <si>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</si>
  <si>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</si>
  <si>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</si>
  <si>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</si>
  <si>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</si>
  <si>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</si>
  <si>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</si>
  <si>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</si>
  <si>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</si>
  <si>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</si>
  <si>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</si>
  <si>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</si>
  <si>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</si>
  <si>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</si>
  <si>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</si>
  <si>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</si>
  <si>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</si>
  <si>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</si>
  <si>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</si>
  <si>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</si>
  <si>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</si>
  <si>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</si>
  <si>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</si>
  <si>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</si>
  <si>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</si>
  <si>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</si>
  <si>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</si>
  <si>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</si>
  <si>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</si>
  <si>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</si>
  <si>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</si>
  <si>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</si>
  <si>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</si>
  <si>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</si>
  <si>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</si>
  <si>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</si>
  <si>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</si>
  <si>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</si>
  <si>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</si>
  <si>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</si>
  <si>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</si>
  <si>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</si>
  <si>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</si>
  <si>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</si>
  <si>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</si>
  <si>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</si>
  <si>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</si>
  <si>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</si>
  <si>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</si>
  <si>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</si>
  <si>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</si>
  <si>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</si>
  <si>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</si>
  <si>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</si>
  <si>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</si>
  <si>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</si>
  <si>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</si>
  <si>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</si>
  <si>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</si>
  <si>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</si>
  <si>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</si>
  <si>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</si>
  <si>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</si>
  <si>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</si>
  <si>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</si>
  <si>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</si>
  <si>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</si>
  <si>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</si>
  <si>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</si>
  <si>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</si>
  <si>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</si>
  <si>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</si>
  <si>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</si>
  <si>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</si>
  <si>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</si>
  <si>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</si>
  <si>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</si>
  <si>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</si>
  <si>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</si>
  <si>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</si>
  <si>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</si>
  <si>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</si>
  <si>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</si>
  <si>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</si>
  <si>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</si>
  <si>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</si>
  <si>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</si>
  <si>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</si>
  <si>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</si>
  <si>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</si>
  <si>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</si>
  <si>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</si>
  <si>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</si>
  <si>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</si>
  <si>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</si>
  <si>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</si>
  <si>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</si>
  <si>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</si>
  <si>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</si>
  <si>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</si>
  <si>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</si>
  <si>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</si>
  <si>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</si>
  <si>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</si>
  <si>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</si>
  <si>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</si>
  <si>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</si>
  <si>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</si>
  <si>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</si>
  <si>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</si>
  <si>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</si>
  <si>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</si>
  <si>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</si>
  <si>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</si>
  <si>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</si>
  <si>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</si>
  <si>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</si>
  <si>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</si>
  <si>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</si>
  <si>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</si>
  <si>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</si>
  <si>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</si>
  <si>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</si>
  <si>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</si>
  <si>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</si>
  <si>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</si>
  <si>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</si>
  <si>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</si>
  <si>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</si>
  <si>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</si>
  <si>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</si>
  <si>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</si>
  <si>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</si>
  <si>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</si>
  <si>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</si>
  <si>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</si>
  <si>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</si>
  <si>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</si>
  <si>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</si>
  <si>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</si>
  <si>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</si>
  <si>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</si>
  <si>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</si>
  <si>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</si>
  <si>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</si>
  <si>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</si>
  <si>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</si>
  <si>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</si>
  <si>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</si>
  <si>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</si>
  <si>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</si>
  <si>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</si>
  <si>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</si>
  <si>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</si>
  <si>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</si>
  <si>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</si>
  <si>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</si>
  <si>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</si>
  <si>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</si>
  <si>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</si>
  <si>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</si>
  <si>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</si>
  <si>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</si>
  <si>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</si>
  <si>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</si>
  <si>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</si>
  <si>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</si>
  <si>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</si>
  <si>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</si>
  <si>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</si>
  <si>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</si>
  <si>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</si>
  <si>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</si>
  <si>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</si>
  <si>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</si>
  <si>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</si>
  <si>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</si>
  <si>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</si>
  <si>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</si>
  <si>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</si>
  <si>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</si>
  <si>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</si>
  <si>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</si>
  <si>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</si>
  <si>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</si>
  <si>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</si>
  <si>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</si>
  <si>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</si>
  <si>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</si>
  <si>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</si>
  <si>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</si>
  <si>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</si>
  <si>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</si>
  <si>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</si>
  <si>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</si>
  <si>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</si>
  <si>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</si>
  <si>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</si>
  <si>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</si>
  <si>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</si>
  <si>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</si>
  <si>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</si>
  <si>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</si>
  <si>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</si>
  <si>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</si>
  <si>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</si>
  <si>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</si>
  <si>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</si>
  <si>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</si>
  <si>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</si>
  <si>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</si>
  <si>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</si>
  <si>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</si>
  <si>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</si>
  <si>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</si>
  <si>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</si>
  <si>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</si>
  <si>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</si>
  <si>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</si>
  <si>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</si>
  <si>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</si>
  <si>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</si>
  <si>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</si>
  <si>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</si>
  <si>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</si>
  <si>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</si>
  <si>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</si>
  <si>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</si>
  <si>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</si>
  <si>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</si>
  <si>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</si>
  <si>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</si>
  <si>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</si>
  <si>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</si>
  <si>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</si>
  <si>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</si>
  <si>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</si>
  <si>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</si>
  <si>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</si>
  <si>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</si>
  <si>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</si>
  <si>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</si>
  <si>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</si>
  <si>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</si>
  <si>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</si>
  <si>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</si>
  <si>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</si>
  <si>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</si>
  <si>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</si>
  <si>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</si>
  <si>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</si>
  <si>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</si>
  <si>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</si>
  <si>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</si>
  <si>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</si>
  <si>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</si>
  <si>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</si>
  <si>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</si>
  <si>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</si>
  <si>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</si>
  <si>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</si>
  <si>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</si>
  <si>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</si>
  <si>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</si>
  <si>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</si>
  <si>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</si>
  <si>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</si>
  <si>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</si>
  <si>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</si>
  <si>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</si>
  <si>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</si>
  <si>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</si>
  <si>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</si>
  <si>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</si>
  <si>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</si>
  <si>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</si>
  <si>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</si>
  <si>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</si>
  <si>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</si>
  <si>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</si>
  <si>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</si>
  <si>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</si>
  <si>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</si>
  <si>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</si>
  <si>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</si>
  <si>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</si>
  <si>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</si>
  <si>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</si>
  <si>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</si>
  <si>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</si>
  <si>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</si>
  <si>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</si>
  <si>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</si>
  <si>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</si>
  <si>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</si>
  <si>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</si>
  <si>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</si>
  <si>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</si>
  <si>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</si>
  <si>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</si>
  <si>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</si>
  <si>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</si>
  <si>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</si>
  <si>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</si>
  <si>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</si>
  <si>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</si>
  <si>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</si>
  <si>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</si>
  <si>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</si>
  <si>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</si>
  <si>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</si>
  <si>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</si>
  <si>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</si>
  <si>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</si>
  <si>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</si>
  <si>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</si>
  <si>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</si>
  <si>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</si>
  <si>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</si>
  <si>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</si>
  <si>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</si>
  <si>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</si>
  <si>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</si>
  <si>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</si>
  <si>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</si>
  <si>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</si>
  <si>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</si>
  <si>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</si>
  <si>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</si>
  <si>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</si>
  <si>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</si>
  <si>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</si>
  <si>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</si>
  <si>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</si>
  <si>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</si>
  <si>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</si>
  <si>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</si>
  <si>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</si>
  <si>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</si>
  <si>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</si>
  <si>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</si>
  <si>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</si>
  <si>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</si>
  <si>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</si>
  <si>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</si>
  <si>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</si>
  <si>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</si>
  <si>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</si>
  <si>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</si>
  <si>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</si>
  <si>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</si>
  <si>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</si>
  <si>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</si>
  <si>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</si>
  <si>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</si>
  <si>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</si>
  <si>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</si>
  <si>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</si>
  <si>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</si>
  <si>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</si>
  <si>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</si>
  <si>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</si>
  <si>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</si>
  <si>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</si>
  <si>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</si>
  <si>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</si>
  <si>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</si>
  <si>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</si>
  <si>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</si>
  <si>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</si>
  <si>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</si>
  <si>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</si>
  <si>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</si>
  <si>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</si>
  <si>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</si>
  <si>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</si>
  <si>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</si>
  <si>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</si>
  <si>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</si>
  <si>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</si>
  <si>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</si>
  <si>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</si>
  <si>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</si>
  <si>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</si>
  <si>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</si>
  <si>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</si>
  <si>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</si>
  <si>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</si>
  <si>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</si>
  <si>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</si>
  <si>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</si>
  <si>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</si>
  <si>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</si>
  <si>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</si>
  <si>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</si>
  <si>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</si>
  <si>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</si>
  <si>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</si>
  <si>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</si>
  <si>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</si>
  <si>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</si>
  <si>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</si>
  <si>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</si>
  <si>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</si>
  <si>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</si>
  <si>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</si>
  <si>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</si>
  <si>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</si>
  <si>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</si>
  <si>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</si>
  <si>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</si>
  <si>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</si>
  <si>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</si>
  <si>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</si>
  <si>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</si>
  <si>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</si>
  <si>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</si>
  <si>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</si>
  <si>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</si>
  <si>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</si>
  <si>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</si>
  <si>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</si>
  <si>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</si>
  <si>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</si>
  <si>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</si>
  <si>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</si>
  <si>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</si>
  <si>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</si>
  <si>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</si>
  <si>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</si>
  <si>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</si>
  <si>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</si>
  <si>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</si>
  <si>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</si>
  <si>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</si>
  <si>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</si>
  <si>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</si>
  <si>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</si>
  <si>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</si>
  <si>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</si>
  <si>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</si>
  <si>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</si>
  <si>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</si>
  <si>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</si>
  <si>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</si>
  <si>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</si>
  <si>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</si>
  <si>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</si>
  <si>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</si>
  <si>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</si>
  <si>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</si>
  <si>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</si>
  <si>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</si>
  <si>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</si>
  <si>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</si>
  <si>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</si>
  <si>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</si>
  <si>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</si>
  <si>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</si>
  <si>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</si>
  <si>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</si>
  <si>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</si>
  <si>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</si>
  <si>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</si>
  <si>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</si>
  <si>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</si>
  <si>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</si>
  <si>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</si>
  <si>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</si>
  <si>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</si>
  <si>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</si>
  <si>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</si>
  <si>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</si>
  <si>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</si>
  <si>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</si>
  <si>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</si>
  <si>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</si>
  <si>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</si>
  <si>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</si>
  <si>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</si>
  <si>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</si>
  <si>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</si>
  <si>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</si>
  <si>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</si>
  <si>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</si>
  <si>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</si>
  <si>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</si>
  <si>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</si>
  <si>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</si>
  <si>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</si>
  <si>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</si>
  <si>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</si>
  <si>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</si>
  <si>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</si>
  <si>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</si>
  <si>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</si>
  <si>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</si>
  <si>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</si>
  <si>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</si>
  <si>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</si>
  <si>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</si>
  <si>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</si>
  <si>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</si>
  <si>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</si>
  <si>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</si>
  <si>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</si>
  <si>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</si>
  <si>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</si>
  <si>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</si>
  <si>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</si>
  <si>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</si>
  <si>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</si>
  <si>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</si>
  <si>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</si>
  <si>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</si>
  <si>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</si>
  <si>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</si>
  <si>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</si>
  <si>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</si>
  <si>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</si>
  <si>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</si>
  <si>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</si>
  <si>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</si>
  <si>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</si>
  <si>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</si>
  <si>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</si>
  <si>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</si>
  <si>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</si>
  <si>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</si>
  <si>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</si>
  <si>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</si>
  <si>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</si>
  <si>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</si>
  <si>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</si>
  <si>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</si>
  <si>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</si>
  <si>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</si>
  <si>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</si>
  <si>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</si>
  <si>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</si>
  <si>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</si>
  <si>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</si>
  <si>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</si>
  <si>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</si>
  <si>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</si>
  <si>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</si>
  <si>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</si>
  <si>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</si>
  <si>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</si>
  <si>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</si>
  <si>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</si>
  <si>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</si>
  <si>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</si>
  <si>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</si>
  <si>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</si>
  <si>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</si>
  <si>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</si>
  <si>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</si>
  <si>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</si>
  <si>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</si>
  <si>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</si>
  <si>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</si>
  <si>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</si>
  <si>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</si>
  <si>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</si>
  <si>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</si>
  <si>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</si>
  <si>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</si>
  <si>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</si>
  <si>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</si>
  <si>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</si>
  <si>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</si>
  <si>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</si>
  <si>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</si>
  <si>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</si>
  <si>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</si>
  <si>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</si>
  <si>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</si>
  <si>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</si>
  <si>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</si>
  <si>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</si>
  <si>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</si>
  <si>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</si>
  <si>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</si>
  <si>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</si>
  <si>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</si>
  <si>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</si>
  <si>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</si>
  <si>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</si>
  <si>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</si>
  <si>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</si>
  <si>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</si>
  <si>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</si>
  <si>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</si>
  <si>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</si>
  <si>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</si>
  <si>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</si>
  <si>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</si>
  <si>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</si>
  <si>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</si>
  <si>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</si>
  <si>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</si>
  <si>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</si>
  <si>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</si>
  <si>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</si>
  <si>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</si>
  <si>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</si>
  <si>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</si>
  <si>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</si>
  <si>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</si>
  <si>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</si>
  <si>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</si>
  <si>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</si>
  <si>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</si>
  <si>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</si>
  <si>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</si>
  <si>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</si>
  <si>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</si>
  <si>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</si>
  <si>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</si>
  <si>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</si>
  <si>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</si>
  <si>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</si>
  <si>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</si>
  <si>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</si>
  <si>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</si>
  <si>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</si>
  <si>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</si>
  <si>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</si>
  <si>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</si>
  <si>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</si>
  <si>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</si>
  <si>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</si>
  <si>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</si>
  <si>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</si>
  <si>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</si>
  <si>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</si>
  <si>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</si>
  <si>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</si>
  <si>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</si>
  <si>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</si>
  <si>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</si>
  <si>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</si>
  <si>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</si>
  <si>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</si>
  <si>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</si>
  <si>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</si>
  <si>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</si>
  <si>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</si>
  <si>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</si>
  <si>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</si>
  <si>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</si>
  <si>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</si>
  <si>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</si>
  <si>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</si>
  <si>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</si>
  <si>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</si>
  <si>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</si>
  <si>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</si>
  <si>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</si>
  <si>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</si>
  <si>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</si>
  <si>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</si>
  <si>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</si>
  <si>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</si>
  <si>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</si>
  <si>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</si>
  <si>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</si>
  <si>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</si>
  <si>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</si>
  <si>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</si>
  <si>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</si>
  <si>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</si>
  <si>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</si>
  <si>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</si>
  <si>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</si>
  <si>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</si>
  <si>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</si>
  <si>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</si>
  <si>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</si>
  <si>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</si>
  <si>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</si>
  <si>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</si>
  <si>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</si>
  <si>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</si>
  <si>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</si>
  <si>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</si>
  <si>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</si>
  <si>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</si>
  <si>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</si>
  <si>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</si>
  <si>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</si>
  <si>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</si>
  <si>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</si>
  <si>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</si>
  <si>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</si>
  <si>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</si>
  <si>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</si>
  <si>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</si>
  <si>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</si>
  <si>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</si>
  <si>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</si>
  <si>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</si>
  <si>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</si>
  <si>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</si>
  <si>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</si>
  <si>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</si>
  <si>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</si>
  <si>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</si>
  <si>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</si>
  <si>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</si>
  <si>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</si>
  <si>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</si>
  <si>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</si>
  <si>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</si>
  <si>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</si>
  <si>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</si>
  <si>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</si>
  <si>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</si>
  <si>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</si>
  <si>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</si>
  <si>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</si>
  <si>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</si>
  <si>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</si>
  <si>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</si>
  <si>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</si>
  <si>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</si>
  <si>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</si>
  <si>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</si>
  <si>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</si>
  <si>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</si>
  <si>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</si>
  <si>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</si>
  <si>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</si>
  <si>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</si>
  <si>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</si>
  <si>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</si>
  <si>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</si>
  <si>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</si>
  <si>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</si>
  <si>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</si>
  <si>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</si>
  <si>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</si>
  <si>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</si>
  <si>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</si>
  <si>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</si>
  <si>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</si>
  <si>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</si>
  <si>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</si>
  <si>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</si>
  <si>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</si>
  <si>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</si>
  <si>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</si>
  <si>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</si>
  <si>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</si>
  <si>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</si>
  <si>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</si>
  <si>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</si>
  <si>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</si>
  <si>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</si>
  <si>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</si>
  <si>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</si>
  <si>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</si>
  <si>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</si>
  <si>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</si>
  <si>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</si>
  <si>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</si>
  <si>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</si>
  <si>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</si>
  <si>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</si>
  <si>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</si>
  <si>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</si>
  <si>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</si>
  <si>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</si>
  <si>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</si>
  <si>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</si>
  <si>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</si>
  <si>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</si>
  <si>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</si>
  <si>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</si>
  <si>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</si>
  <si>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</si>
  <si>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</si>
  <si>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</si>
  <si>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</si>
  <si>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</si>
  <si>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</si>
  <si>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</si>
  <si>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</si>
  <si>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</si>
  <si>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</si>
  <si>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</si>
  <si>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</si>
  <si>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</si>
  <si>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</si>
  <si>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</si>
  <si>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</si>
  <si>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</si>
  <si>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</si>
  <si>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</si>
  <si>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</si>
  <si>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</si>
  <si>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</si>
  <si>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</si>
  <si>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</si>
  <si>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</si>
  <si>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</si>
  <si>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</si>
  <si>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</si>
  <si>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</si>
  <si>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</si>
  <si>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</si>
  <si>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</si>
  <si>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</si>
  <si>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</si>
  <si>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</si>
  <si>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</si>
  <si>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</si>
  <si>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</si>
  <si>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</si>
  <si>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</si>
  <si>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</si>
  <si>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</si>
  <si>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</si>
  <si>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</si>
  <si>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</si>
  <si>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</si>
  <si>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</si>
  <si>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</si>
  <si>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</si>
  <si>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</si>
  <si>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</si>
  <si>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</si>
  <si>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</si>
  <si>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</si>
  <si>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</si>
  <si>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</si>
  <si>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</si>
  <si>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</si>
  <si>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</si>
  <si>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</si>
  <si>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</si>
  <si>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</si>
  <si>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</si>
  <si>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</si>
  <si>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</si>
  <si>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</si>
  <si>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</si>
  <si>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</si>
  <si>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</si>
  <si>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</si>
  <si>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</si>
  <si>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</si>
  <si>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</si>
  <si>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</si>
  <si>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</si>
  <si>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</si>
  <si>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</si>
  <si>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</si>
  <si>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</si>
  <si>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</si>
  <si>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</si>
  <si>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</si>
  <si>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</si>
  <si>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</si>
  <si>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</si>
  <si>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</si>
  <si>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</si>
  <si>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</si>
  <si>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</si>
  <si>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</si>
  <si>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</si>
  <si>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</si>
  <si>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</si>
  <si>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</si>
  <si>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</si>
  <si>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</si>
  <si>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</si>
  <si>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</si>
  <si>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</si>
  <si>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</si>
  <si>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</si>
  <si>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</si>
  <si>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</si>
  <si>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</si>
  <si>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</si>
  <si>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</si>
  <si>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</si>
  <si>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</si>
  <si>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</si>
  <si>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</si>
  <si>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</si>
  <si>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</si>
  <si>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</si>
  <si>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</si>
  <si>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</si>
  <si>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</si>
  <si>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</si>
  <si>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</si>
  <si>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</si>
  <si>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</si>
  <si>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</si>
  <si>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</si>
  <si>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</si>
  <si>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</si>
  <si>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</si>
  <si>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</si>
  <si>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</si>
  <si>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</si>
  <si>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</si>
  <si>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</si>
  <si>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</si>
  <si>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</si>
  <si>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</si>
  <si>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</si>
  <si>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</si>
  <si>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</si>
  <si>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</si>
  <si>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</si>
  <si>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</si>
  <si>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</si>
  <si>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</si>
  <si>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</si>
  <si>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</si>
  <si>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</si>
  <si>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</si>
  <si>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</si>
  <si>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</si>
  <si>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</si>
  <si>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</si>
  <si>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</si>
  <si>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</si>
  <si>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</si>
  <si>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</si>
  <si>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</si>
  <si>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</si>
  <si>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</si>
  <si>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</si>
  <si>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</si>
  <si>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</si>
  <si>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</si>
  <si>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</si>
  <si>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</si>
  <si>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</si>
  <si>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</si>
  <si>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</si>
  <si>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</si>
  <si>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</si>
  <si>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</si>
  <si>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</si>
  <si>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</si>
  <si>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</si>
  <si>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</si>
  <si>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</si>
  <si>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</si>
  <si>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</si>
  <si>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</si>
  <si>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</si>
  <si>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</si>
  <si>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</si>
  <si>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</si>
  <si>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</si>
  <si>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</si>
  <si>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</si>
  <si>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</si>
  <si>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</si>
  <si>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</si>
  <si>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</si>
  <si>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</si>
  <si>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</si>
  <si>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</si>
  <si>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</si>
  <si>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</si>
  <si>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</si>
  <si>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</si>
  <si>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</si>
  <si>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</si>
  <si>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</si>
  <si>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</si>
  <si>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</si>
  <si>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</si>
  <si>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</si>
  <si>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</si>
  <si>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</si>
  <si>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</si>
  <si>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</si>
  <si>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</si>
  <si>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</si>
  <si>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</si>
  <si>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</si>
  <si>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</si>
  <si>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</si>
  <si>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</si>
  <si>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</si>
  <si>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</si>
  <si>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</si>
  <si>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</si>
  <si>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</si>
  <si>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</si>
  <si>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</si>
  <si>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</si>
  <si>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</si>
  <si>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</si>
  <si>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</si>
  <si>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</si>
  <si>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</si>
  <si>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</si>
  <si>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</si>
  <si>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</si>
  <si>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</si>
  <si>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</si>
  <si>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</si>
  <si>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</si>
  <si>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</si>
  <si>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</si>
  <si>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</si>
  <si>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</si>
  <si>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</si>
  <si>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</si>
  <si>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</si>
  <si>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</si>
  <si>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</si>
  <si>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</si>
  <si>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</si>
  <si>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</si>
  <si>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</si>
  <si>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</si>
  <si>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</si>
  <si>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</si>
  <si>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</si>
  <si>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</si>
  <si>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</si>
  <si>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</si>
  <si>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</si>
  <si>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</si>
  <si>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</si>
  <si>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</si>
  <si>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</si>
  <si>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</si>
  <si>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</si>
  <si>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</si>
  <si>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</si>
  <si>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</si>
  <si>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</si>
  <si>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</si>
  <si>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</si>
  <si>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</si>
  <si>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</si>
  <si>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</si>
  <si>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</si>
  <si>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</si>
  <si>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</si>
  <si>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</si>
  <si>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</si>
  <si>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</si>
  <si>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</si>
  <si>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</si>
  <si>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</si>
  <si>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</si>
  <si>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</si>
  <si>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</si>
  <si>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</si>
  <si>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</si>
  <si>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</si>
  <si>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</si>
  <si>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</si>
  <si>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</si>
  <si>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</si>
  <si>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</si>
  <si>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</si>
  <si>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</si>
  <si>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</si>
  <si>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</si>
  <si>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</si>
  <si>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</si>
  <si>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</si>
  <si>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</si>
  <si>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</si>
  <si>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</si>
  <si>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</si>
  <si>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</si>
  <si>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</si>
  <si>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</si>
  <si>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</si>
  <si>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</si>
  <si>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</si>
  <si>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</si>
  <si>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</si>
  <si>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</si>
  <si>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</si>
  <si>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</si>
  <si>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</si>
  <si>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</si>
  <si>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</si>
  <si>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</si>
  <si>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</si>
  <si>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</si>
  <si>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</si>
  <si>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</si>
  <si>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</si>
  <si>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</si>
  <si>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</si>
  <si>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</si>
  <si>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</si>
  <si>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</si>
  <si>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</si>
  <si>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</si>
  <si>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</si>
  <si>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</si>
  <si>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</si>
  <si>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</si>
  <si>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</si>
  <si>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</si>
  <si>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</si>
  <si>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</si>
  <si>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</si>
  <si>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</si>
  <si>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</si>
  <si>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</si>
  <si>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</si>
  <si>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</si>
  <si>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</si>
  <si>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</si>
  <si>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</si>
  <si>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</si>
  <si>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</si>
  <si>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</si>
  <si>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</si>
  <si>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</si>
  <si>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</si>
  <si>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</si>
  <si>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</si>
  <si>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</si>
  <si>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</si>
  <si>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</si>
  <si>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</si>
  <si>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</si>
  <si>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</si>
  <si>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</si>
  <si>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</si>
  <si>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</si>
  <si>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</si>
  <si>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</si>
  <si>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</si>
  <si>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</si>
  <si>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</si>
  <si>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</si>
  <si>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</si>
  <si>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</si>
  <si>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</si>
  <si>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</si>
  <si>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</si>
  <si>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</si>
  <si>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</si>
  <si>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</si>
  <si>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</si>
  <si>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</si>
  <si>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</si>
  <si>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</si>
  <si>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</si>
  <si>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</si>
  <si>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</si>
  <si>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</si>
  <si>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</si>
  <si>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</si>
  <si>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</si>
  <si>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</si>
  <si>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</si>
  <si>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</si>
  <si>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</si>
  <si>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</si>
  <si>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</si>
  <si>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</si>
  <si>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</si>
  <si>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</si>
  <si>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</si>
  <si>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</si>
  <si>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</si>
  <si>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</si>
  <si>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</si>
  <si>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</si>
  <si>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</si>
  <si>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</si>
  <si>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</si>
  <si>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</si>
  <si>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</si>
  <si>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</si>
  <si>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</si>
  <si>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</si>
  <si>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</si>
  <si>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</si>
  <si>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</si>
  <si>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</si>
  <si>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</si>
  <si>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</si>
  <si>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</si>
  <si>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</si>
  <si>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</si>
  <si>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</si>
  <si>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</si>
  <si>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</si>
  <si>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</si>
  <si>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</si>
  <si>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</si>
  <si>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</si>
  <si>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</si>
  <si>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</si>
  <si>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</si>
  <si>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</si>
  <si>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</si>
  <si>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</si>
  <si>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</si>
  <si>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</si>
  <si>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</si>
  <si>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</si>
  <si>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</si>
  <si>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</si>
  <si>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</si>
  <si>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</si>
  <si>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</si>
  <si>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</si>
  <si>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</si>
  <si>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</si>
  <si>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</si>
  <si>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</si>
  <si>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</si>
  <si>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</si>
  <si>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</si>
  <si>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</si>
  <si>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</si>
  <si>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</si>
  <si>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</si>
  <si>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</si>
  <si>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</si>
  <si>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</si>
  <si>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</si>
  <si>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</si>
  <si>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</si>
  <si>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</si>
  <si>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</si>
  <si>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</si>
  <si>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</si>
  <si>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</si>
  <si>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</si>
  <si>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</si>
  <si>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</si>
  <si>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</si>
  <si>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</si>
  <si>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</si>
  <si>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</si>
  <si>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</si>
  <si>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</si>
  <si>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</si>
  <si>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</si>
  <si>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</si>
  <si>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</si>
  <si>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</si>
  <si>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</si>
  <si>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</si>
  <si>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</si>
  <si>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</si>
  <si>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</si>
  <si>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</si>
  <si>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</si>
  <si>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</si>
  <si>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</si>
  <si>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</si>
  <si>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</si>
  <si>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</si>
  <si>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</si>
  <si>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</si>
  <si>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</si>
  <si>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</si>
  <si>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</si>
  <si>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</si>
  <si>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</si>
  <si>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</si>
  <si>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</si>
  <si>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</si>
  <si>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</si>
  <si>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</si>
  <si>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</si>
  <si>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</si>
  <si>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</si>
  <si>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</si>
  <si>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</si>
  <si>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</si>
  <si>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</si>
  <si>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</si>
  <si>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</si>
  <si>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</si>
  <si>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</si>
  <si>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</si>
  <si>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</si>
  <si>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</si>
  <si>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</si>
  <si>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</si>
  <si>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</si>
  <si>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</si>
  <si>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</si>
  <si>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</si>
  <si>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</si>
  <si>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</si>
  <si>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</si>
  <si>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</si>
  <si>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</si>
  <si>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</si>
  <si>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</si>
  <si>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</si>
  <si>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</si>
  <si>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</si>
  <si>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</si>
  <si>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</si>
  <si>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</si>
  <si>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</si>
  <si>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</si>
  <si>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</si>
  <si>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</si>
  <si>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</si>
  <si>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</si>
  <si>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</si>
  <si>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</si>
  <si>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</si>
  <si>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</si>
  <si>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</si>
  <si>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</si>
  <si>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</si>
  <si>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</si>
  <si>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</si>
  <si>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</si>
  <si>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</si>
  <si>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</si>
  <si>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</si>
  <si>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</si>
  <si>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</si>
  <si>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</si>
  <si>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</si>
  <si>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</si>
  <si>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</si>
  <si>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</si>
  <si>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</si>
  <si>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</si>
  <si>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</si>
  <si>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</si>
  <si>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</si>
  <si>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</si>
  <si>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</si>
  <si>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</si>
  <si>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</si>
  <si>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</si>
  <si>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</si>
  <si>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</si>
  <si>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</si>
  <si>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</si>
  <si>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</si>
  <si>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</si>
  <si>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</si>
  <si>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</si>
  <si>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</si>
  <si>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</si>
  <si>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</si>
  <si>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</si>
  <si>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</si>
  <si>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</si>
  <si>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</si>
  <si>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</si>
  <si>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</si>
  <si>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</si>
  <si>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</si>
  <si>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</si>
  <si>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</si>
  <si>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</si>
  <si>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</si>
  <si>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</si>
  <si>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</si>
  <si>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</si>
  <si>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</si>
  <si>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</si>
  <si>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</si>
  <si>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</si>
  <si>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</si>
  <si>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</si>
  <si>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</si>
  <si>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</si>
  <si>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</si>
  <si>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</si>
  <si>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</si>
  <si>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</si>
  <si>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</si>
  <si>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</si>
  <si>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</si>
  <si>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</si>
  <si>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</si>
  <si>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</si>
  <si>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</si>
  <si>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</si>
  <si>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</si>
  <si>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</si>
  <si>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</si>
  <si>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</si>
  <si>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</si>
  <si>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</si>
  <si>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</si>
  <si>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</si>
  <si>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</si>
  <si>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</si>
  <si>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</si>
  <si>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</si>
  <si>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</si>
  <si>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</si>
  <si>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</si>
  <si>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</si>
  <si>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</si>
  <si>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</si>
  <si>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</si>
  <si>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</si>
  <si>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</si>
  <si>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</si>
  <si>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</si>
  <si>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</si>
  <si>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</si>
  <si>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</si>
  <si>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</si>
  <si>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</si>
  <si>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</si>
  <si>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</si>
  <si>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</si>
  <si>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</si>
  <si>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</si>
  <si>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</si>
  <si>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</si>
  <si>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</si>
  <si>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</si>
  <si>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</si>
  <si>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</si>
  <si>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</si>
  <si>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</si>
  <si>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</si>
  <si>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</si>
  <si>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</si>
  <si>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</si>
  <si>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</si>
  <si>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</si>
  <si>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</si>
  <si>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</si>
  <si>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</si>
  <si>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</si>
  <si>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</si>
  <si>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</si>
  <si>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</si>
  <si>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</si>
  <si>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</si>
  <si>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</si>
  <si>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</si>
  <si>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</si>
  <si>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</si>
  <si>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</si>
  <si>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</si>
  <si>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</si>
  <si>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</si>
  <si>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</si>
  <si>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</si>
  <si>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</si>
  <si>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</si>
  <si>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</si>
  <si>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</si>
  <si>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</si>
  <si>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</si>
  <si>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</si>
  <si>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</si>
  <si>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</si>
  <si>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</si>
  <si>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</si>
  <si>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</si>
  <si>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</si>
  <si>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</si>
  <si>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</si>
  <si>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</si>
  <si>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</si>
  <si>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</si>
  <si>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</si>
  <si>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</si>
  <si>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</si>
  <si>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</si>
  <si>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</si>
  <si>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</si>
  <si>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</si>
  <si>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</si>
  <si>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</si>
  <si>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</si>
  <si>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</si>
  <si>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</si>
  <si>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</si>
  <si>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</si>
  <si>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</si>
  <si>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</si>
  <si>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</si>
  <si>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</si>
  <si>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</si>
  <si>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</si>
  <si>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</si>
  <si>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</si>
  <si>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</si>
  <si>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</si>
  <si>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</si>
  <si>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</si>
  <si>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</si>
  <si>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</si>
  <si>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</si>
  <si>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</si>
  <si>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</si>
  <si>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</si>
  <si>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</si>
  <si>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</si>
  <si>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</si>
  <si>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</si>
  <si>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</si>
  <si>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</si>
  <si>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</si>
  <si>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</si>
  <si>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</si>
  <si>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</si>
  <si>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</si>
  <si>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</si>
  <si>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</si>
  <si>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</si>
  <si>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</si>
  <si>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</si>
  <si>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</si>
  <si>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</si>
  <si>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</si>
  <si>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</si>
  <si>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</si>
  <si>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</si>
  <si>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</si>
  <si>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</si>
  <si>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</si>
  <si>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</si>
  <si>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</si>
  <si>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</si>
  <si>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</si>
  <si>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</si>
  <si>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</si>
  <si>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</si>
  <si>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</si>
  <si>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</si>
  <si>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</si>
  <si>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</si>
  <si>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</si>
  <si>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</si>
  <si>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</si>
  <si>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</si>
  <si>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</si>
  <si>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</si>
  <si>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</si>
  <si>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</si>
  <si>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</si>
  <si>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</si>
  <si>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</si>
  <si>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</si>
  <si>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</si>
  <si>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</si>
  <si>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</si>
  <si>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</si>
  <si>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</si>
  <si>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</si>
  <si>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</si>
  <si>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</si>
  <si>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</si>
  <si>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</si>
  <si>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</si>
  <si>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</si>
  <si>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</si>
  <si>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</si>
  <si>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</si>
  <si>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</si>
  <si>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</si>
  <si>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</si>
  <si>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</si>
  <si>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</si>
  <si>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</si>
  <si>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</si>
  <si>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</si>
  <si>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</si>
  <si>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</si>
  <si>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</si>
  <si>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</si>
  <si>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</si>
  <si>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</si>
  <si>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</si>
  <si>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</si>
  <si>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</si>
  <si>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</si>
  <si>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</si>
  <si>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</si>
  <si>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</si>
  <si>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</si>
  <si>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</si>
  <si>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</si>
  <si>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</si>
  <si>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</si>
  <si>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</si>
  <si>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</si>
  <si>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</si>
  <si>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</si>
  <si>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</si>
  <si>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</si>
  <si>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</si>
  <si>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</si>
  <si>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</si>
  <si>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</si>
  <si>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</si>
  <si>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</si>
  <si>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</si>
  <si>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</si>
  <si>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</si>
  <si>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</si>
  <si>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</si>
  <si>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</si>
  <si>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</si>
  <si>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</si>
  <si>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</si>
  <si>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</si>
  <si>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</si>
  <si>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</si>
  <si>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</si>
  <si>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</si>
  <si>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</si>
  <si>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</si>
  <si>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</si>
  <si>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</si>
  <si>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</si>
  <si>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</si>
  <si>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</si>
  <si>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</si>
  <si>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</si>
  <si>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</si>
  <si>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</si>
  <si>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</si>
  <si>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</si>
  <si>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</si>
  <si>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</si>
  <si>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</si>
  <si>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</si>
  <si>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</si>
  <si>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</si>
  <si>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</si>
  <si>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</si>
  <si>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</si>
  <si>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</si>
  <si>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</si>
  <si>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</si>
  <si>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</si>
  <si>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</si>
  <si>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</si>
  <si>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</si>
  <si>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</si>
  <si>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</si>
  <si>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</si>
  <si>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</si>
  <si>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</si>
  <si>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</si>
  <si>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</si>
  <si>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</si>
  <si>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</si>
  <si>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</si>
  <si>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</si>
  <si>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</si>
  <si>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</si>
  <si>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</si>
  <si>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</si>
  <si>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</si>
  <si>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</si>
  <si>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</si>
  <si>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</si>
  <si>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</si>
  <si>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</si>
  <si>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</si>
  <si>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</si>
  <si>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</si>
  <si>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</si>
  <si>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</si>
  <si>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</si>
  <si>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</si>
  <si>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</si>
  <si>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</si>
  <si>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</si>
  <si>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</si>
  <si>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</si>
  <si>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</si>
  <si>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</si>
  <si>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</si>
  <si>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</si>
  <si>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</si>
  <si>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</si>
  <si>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</si>
  <si>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</si>
  <si>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</si>
  <si>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</si>
  <si>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</si>
  <si>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</si>
  <si>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</si>
  <si>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</si>
  <si>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</si>
  <si>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</si>
  <si>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</si>
  <si>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</si>
  <si>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</si>
  <si>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</si>
  <si>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</si>
  <si>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</si>
  <si>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</si>
  <si>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</si>
  <si>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</si>
  <si>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</si>
  <si>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</si>
  <si>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</si>
  <si>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</si>
  <si>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</si>
  <si>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</si>
  <si>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</si>
  <si>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</si>
  <si>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</si>
  <si>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</si>
  <si>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</si>
  <si>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</si>
  <si>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</si>
  <si>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</si>
  <si>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</si>
  <si>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</si>
  <si>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</si>
  <si>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</si>
  <si>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</si>
  <si>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</si>
  <si>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</si>
  <si>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</si>
  <si>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</si>
  <si>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</si>
  <si>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</si>
  <si>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</si>
  <si>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</si>
  <si>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</si>
  <si>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</si>
  <si>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</si>
  <si>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</si>
  <si>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</si>
  <si>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</si>
  <si>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</si>
  <si>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</si>
  <si>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</si>
  <si>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</si>
  <si>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</si>
  <si>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</si>
  <si>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</si>
  <si>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</si>
  <si>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</si>
  <si>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</si>
  <si>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</si>
  <si>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</si>
  <si>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</si>
  <si>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</si>
  <si>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</si>
  <si>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</si>
  <si>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</si>
  <si>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</si>
  <si>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</si>
  <si>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</si>
  <si>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</si>
  <si>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</si>
  <si>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</si>
  <si>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</si>
  <si>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</si>
  <si>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</si>
  <si>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</si>
  <si>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</si>
  <si>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</si>
  <si>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</si>
  <si>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</si>
  <si>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</si>
  <si>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</si>
  <si>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</si>
  <si>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</si>
  <si>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</si>
  <si>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</si>
  <si>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</si>
  <si>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</si>
  <si>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</si>
  <si>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</si>
  <si>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</si>
  <si>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</si>
  <si>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</si>
  <si>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</si>
  <si>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</si>
  <si>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</si>
  <si>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</si>
  <si>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</si>
  <si>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</si>
  <si>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</si>
  <si>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</si>
  <si>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</si>
  <si>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</si>
  <si>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</si>
  <si>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</si>
  <si>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</si>
  <si>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</si>
  <si>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</si>
  <si>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</si>
  <si>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</si>
  <si>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</si>
  <si>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</si>
  <si>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</si>
  <si>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</si>
  <si>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</si>
  <si>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</si>
  <si>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</si>
  <si>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</si>
  <si>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</si>
  <si>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</si>
  <si>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</si>
  <si>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</si>
  <si>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</si>
  <si>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</si>
  <si>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</si>
  <si>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</si>
  <si>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</si>
  <si>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</si>
  <si>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</si>
  <si>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</si>
  <si>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</si>
  <si>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</si>
  <si>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</si>
  <si>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</si>
  <si>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</si>
  <si>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</si>
  <si>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</si>
  <si>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</si>
  <si>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</si>
  <si>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</si>
  <si>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</si>
  <si>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</si>
  <si>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</si>
  <si>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</si>
  <si>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</si>
  <si>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</si>
  <si>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</si>
  <si>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</si>
  <si>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</si>
  <si>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</si>
  <si>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</si>
  <si>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</si>
  <si>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</si>
  <si>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</si>
  <si>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</si>
  <si>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</si>
  <si>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</si>
  <si>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</si>
  <si>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</si>
  <si>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</si>
  <si>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</si>
  <si>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</si>
  <si>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</si>
  <si>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</si>
  <si>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</si>
  <si>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</si>
  <si>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</si>
  <si>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</si>
  <si>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</si>
  <si>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</si>
  <si>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</si>
  <si>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</si>
  <si>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</si>
  <si>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</si>
  <si>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</si>
  <si>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</si>
  <si>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</si>
  <si>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</si>
  <si>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</si>
  <si>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</si>
  <si>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</si>
  <si>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</si>
  <si>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</si>
  <si>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</si>
  <si>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</si>
  <si>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</si>
  <si>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</si>
  <si>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</si>
  <si>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</si>
  <si>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</si>
  <si>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</si>
  <si>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</si>
  <si>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</si>
  <si>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</si>
  <si>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</si>
  <si>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</si>
  <si>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</si>
  <si>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</si>
  <si>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</si>
  <si>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</si>
  <si>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</si>
  <si>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</si>
  <si>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</si>
  <si>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</si>
  <si>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</si>
  <si>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</si>
  <si>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</si>
  <si>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</si>
  <si>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</si>
  <si>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</si>
  <si>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</si>
  <si>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</si>
  <si>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</si>
  <si>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</si>
  <si>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</si>
  <si>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</si>
  <si>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</si>
  <si>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</si>
  <si>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</si>
  <si>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</si>
  <si>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</si>
  <si>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</si>
  <si>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</si>
  <si>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</si>
  <si>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</si>
  <si>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</si>
  <si>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</si>
  <si>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</si>
  <si>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</si>
  <si>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</si>
  <si>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</si>
  <si>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</si>
  <si>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</si>
  <si>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</si>
  <si>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</si>
  <si>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</si>
  <si>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</si>
  <si>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</si>
  <si>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</si>
  <si>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</si>
  <si>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</si>
  <si>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</si>
  <si>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</si>
  <si>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</si>
  <si>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</si>
  <si>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</si>
  <si>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</si>
  <si>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</si>
  <si>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</si>
  <si>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</si>
  <si>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</si>
  <si>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</si>
  <si>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</si>
  <si>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</si>
  <si>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</si>
  <si>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</si>
  <si>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</si>
  <si>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</si>
  <si>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</si>
  <si>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</si>
  <si>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</si>
  <si>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</si>
  <si>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</si>
  <si>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</si>
  <si>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</si>
  <si>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</si>
  <si>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</si>
  <si>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</si>
  <si>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</si>
  <si>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</si>
  <si>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</si>
  <si>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</si>
  <si>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</si>
  <si>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</si>
  <si>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</si>
  <si>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</si>
  <si>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</si>
  <si>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</si>
  <si>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</si>
  <si>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</si>
  <si>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</si>
  <si>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</si>
  <si>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</si>
  <si>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</si>
  <si>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</si>
  <si>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</si>
  <si>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</si>
  <si>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</si>
  <si>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</si>
  <si>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</si>
  <si>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</si>
  <si>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</si>
  <si>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</si>
  <si>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</si>
  <si>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</si>
  <si>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</si>
  <si>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</si>
  <si>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</si>
  <si>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</si>
  <si>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</si>
  <si>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</si>
  <si>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</si>
  <si>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</si>
  <si>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</si>
  <si>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</si>
  <si>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</si>
  <si>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</si>
  <si>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</si>
  <si>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</si>
  <si>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</si>
  <si>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</si>
  <si>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</si>
  <si>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</si>
  <si>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</si>
  <si>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</si>
  <si>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</si>
  <si>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</si>
  <si>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</si>
  <si>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</si>
  <si>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</si>
  <si>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</si>
  <si>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</si>
  <si>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</si>
  <si>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</si>
  <si>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</si>
  <si>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</si>
  <si>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</si>
  <si>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</si>
  <si>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</si>
  <si>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</si>
  <si>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</si>
  <si>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</si>
  <si>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</si>
  <si>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</si>
  <si>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</si>
  <si>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</si>
  <si>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</si>
  <si>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</si>
  <si>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</si>
  <si>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</si>
  <si>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</si>
  <si>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</si>
  <si>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</si>
  <si>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</si>
  <si>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</si>
  <si>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</si>
  <si>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</si>
  <si>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</si>
  <si>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</si>
  <si>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</si>
  <si>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</si>
  <si>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</si>
  <si>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</si>
  <si>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</si>
  <si>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</si>
  <si>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</si>
  <si>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</si>
  <si>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</si>
  <si>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</si>
  <si>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</si>
  <si>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</si>
  <si>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</si>
  <si>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</si>
  <si>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</si>
  <si>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</si>
  <si>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</si>
  <si>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</si>
  <si>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</si>
  <si>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</si>
  <si>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</si>
  <si>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</si>
  <si>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</si>
  <si>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</si>
  <si>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</si>
  <si>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</si>
  <si>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</si>
  <si>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</si>
  <si>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</si>
  <si>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</si>
  <si>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</si>
  <si>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</si>
  <si>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</si>
  <si>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</si>
  <si>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</si>
  <si>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</si>
  <si>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</si>
  <si>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</si>
  <si>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</si>
  <si>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</si>
  <si>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</si>
  <si>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</si>
  <si>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</si>
  <si>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</si>
  <si>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</si>
  <si>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</si>
  <si>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</si>
  <si>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</si>
  <si>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</si>
  <si>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</si>
  <si>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</si>
  <si>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</si>
  <si>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</si>
  <si>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</si>
  <si>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</si>
  <si>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</si>
  <si>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</si>
  <si>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</si>
  <si>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</si>
  <si>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</si>
  <si>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</si>
  <si>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</si>
  <si>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</si>
  <si>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</si>
  <si>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</si>
  <si>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</si>
  <si>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</si>
  <si>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</si>
  <si>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</si>
  <si>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</si>
  <si>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</si>
  <si>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</si>
  <si>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</si>
  <si>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</si>
  <si>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</si>
  <si>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</si>
  <si>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</si>
  <si>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</si>
  <si>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</si>
  <si>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</si>
  <si>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</si>
  <si>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</si>
  <si>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</si>
  <si>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</si>
  <si>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</si>
  <si>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</si>
  <si>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</si>
  <si>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</si>
  <si>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</si>
  <si>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</si>
  <si>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</si>
  <si>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</si>
  <si>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</si>
  <si>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</si>
  <si>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</si>
  <si>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</si>
  <si>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</si>
  <si>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</si>
  <si>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</si>
  <si>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</si>
  <si>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</si>
  <si>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</si>
  <si>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</si>
  <si>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</si>
  <si>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</si>
  <si>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</si>
  <si>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</si>
  <si>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</si>
  <si>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</si>
  <si>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</si>
  <si>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</si>
  <si>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</si>
  <si>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</si>
  <si>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</si>
  <si>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</si>
  <si>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</si>
  <si>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</si>
  <si>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</si>
  <si>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</si>
  <si>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</si>
  <si>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</si>
  <si>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</si>
  <si>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</si>
  <si>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</si>
  <si>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</si>
  <si>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</si>
  <si>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</si>
  <si>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</si>
  <si>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</si>
  <si>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</si>
  <si>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</si>
  <si>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</si>
  <si>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</si>
  <si>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</si>
  <si>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</si>
  <si>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</si>
  <si>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</si>
  <si>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</si>
  <si>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</si>
  <si>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</si>
  <si>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</si>
  <si>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</si>
  <si>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</si>
  <si>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</si>
  <si>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</si>
  <si>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</si>
  <si>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</si>
  <si>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</si>
  <si>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</si>
  <si>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</si>
  <si>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</si>
  <si>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</si>
  <si>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</si>
  <si>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</si>
  <si>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</si>
  <si>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</si>
  <si>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</si>
  <si>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</si>
  <si>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</si>
  <si>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</si>
  <si>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</si>
  <si>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</si>
  <si>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</si>
  <si>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</si>
  <si>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</si>
  <si>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</si>
  <si>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</si>
  <si>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</si>
  <si>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</si>
  <si>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</si>
  <si>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</si>
  <si>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</si>
  <si>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</si>
  <si>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</si>
  <si>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</si>
  <si>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</si>
  <si>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</si>
  <si>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</si>
  <si>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</si>
  <si>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</si>
  <si>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</si>
  <si>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</si>
  <si>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</si>
  <si>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</si>
  <si>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</si>
  <si>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</si>
  <si>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</si>
  <si>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</si>
  <si>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</si>
  <si>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</si>
  <si>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</si>
  <si>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</si>
  <si>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</si>
  <si>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</si>
  <si>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</si>
  <si>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</si>
  <si>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</si>
  <si>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</si>
  <si>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</si>
  <si>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</si>
  <si>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</si>
  <si>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</si>
  <si>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</si>
  <si>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</si>
  <si>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</si>
  <si>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</si>
  <si>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</si>
  <si>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</si>
  <si>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</si>
  <si>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</si>
  <si>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</si>
  <si>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</si>
  <si>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</si>
  <si>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</si>
  <si>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</si>
  <si>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</si>
  <si>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</si>
  <si>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</si>
  <si>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</si>
  <si>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</si>
  <si>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</si>
  <si>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</si>
  <si>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</si>
  <si>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</si>
  <si>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</si>
  <si>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</si>
  <si>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</si>
  <si>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</si>
  <si>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</si>
  <si>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</si>
  <si>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</si>
  <si>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</si>
  <si>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</si>
  <si>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</si>
  <si>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</si>
  <si>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</si>
  <si>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</si>
  <si>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</si>
  <si>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</si>
  <si>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</si>
  <si>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</si>
  <si>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</si>
  <si>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</si>
  <si>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</si>
  <si>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</si>
  <si>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</si>
  <si>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</si>
  <si>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</si>
  <si>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</si>
  <si>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</si>
  <si>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</si>
  <si>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</si>
  <si>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</si>
  <si>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</si>
  <si>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</si>
  <si>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</si>
  <si>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</si>
  <si>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</si>
  <si>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</si>
  <si>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</si>
  <si>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</si>
  <si>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</si>
  <si>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</si>
  <si>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</si>
  <si>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</si>
  <si>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</si>
  <si>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</si>
  <si>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</si>
  <si>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</si>
  <si>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</si>
  <si>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</si>
  <si>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</si>
  <si>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</si>
  <si>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</si>
  <si>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</si>
  <si>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</si>
  <si>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</si>
  <si>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</si>
  <si>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</si>
  <si>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</si>
  <si>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</si>
  <si>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</si>
  <si>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</si>
  <si>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</si>
  <si>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</si>
  <si>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</si>
  <si>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</si>
  <si>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</si>
  <si>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</si>
  <si>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</si>
  <si>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</si>
  <si>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</si>
  <si>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</si>
  <si>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</si>
  <si>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</si>
  <si>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</si>
  <si>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</si>
  <si>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</si>
  <si>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</si>
  <si>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</si>
  <si>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</si>
  <si>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</si>
  <si>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</si>
  <si>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</si>
  <si>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</si>
  <si>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</si>
  <si>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</si>
  <si>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</si>
  <si>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</si>
  <si>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</si>
  <si>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</si>
  <si>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</si>
  <si>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</si>
  <si>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</si>
  <si>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</si>
  <si>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</si>
  <si>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</si>
  <si>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</si>
  <si>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</si>
  <si>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</si>
  <si>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</si>
  <si>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</si>
  <si>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</si>
  <si>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</si>
  <si>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</si>
  <si>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</si>
  <si>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</si>
  <si>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</si>
  <si>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</si>
  <si>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</si>
  <si>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</si>
  <si>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</si>
  <si>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</si>
  <si>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</si>
  <si>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</si>
  <si>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</si>
  <si>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</si>
  <si>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</si>
  <si>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</si>
  <si>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</si>
  <si>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</si>
  <si>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</si>
  <si>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</si>
  <si>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</si>
  <si>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</si>
  <si>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</si>
  <si>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</si>
  <si>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</si>
  <si>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</si>
  <si>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</si>
  <si>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</si>
  <si>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</si>
  <si>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</si>
  <si>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</si>
  <si>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</si>
  <si>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</si>
  <si>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</si>
  <si>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</si>
  <si>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</si>
  <si>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</si>
  <si>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</si>
  <si>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</si>
  <si>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</si>
  <si>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</si>
  <si>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</si>
  <si>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</si>
  <si>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</si>
  <si>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</si>
  <si>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</si>
  <si>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</si>
  <si>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</si>
  <si>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</si>
  <si>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</si>
  <si>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</si>
  <si>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</si>
  <si>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</si>
  <si>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</si>
  <si>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</si>
  <si>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</si>
  <si>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</si>
  <si>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</si>
  <si>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</si>
  <si>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</si>
  <si>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</si>
  <si>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</si>
  <si>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</si>
  <si>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</si>
  <si>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</si>
  <si>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</si>
  <si>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</si>
  <si>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</si>
  <si>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</si>
  <si>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</si>
  <si>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</si>
  <si>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</si>
  <si>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</si>
  <si>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</si>
  <si>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</si>
  <si>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</si>
  <si>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</si>
  <si>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</si>
  <si>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</si>
  <si>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</si>
  <si>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</si>
  <si>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</si>
  <si>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</si>
  <si>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</si>
  <si>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</si>
  <si>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</si>
  <si>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</si>
  <si>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</si>
  <si>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</si>
  <si>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</si>
  <si>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</si>
  <si>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</si>
  <si>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</si>
  <si>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</si>
  <si>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</si>
  <si>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</si>
  <si>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</si>
  <si>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</si>
  <si>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</si>
  <si>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</si>
  <si>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</si>
  <si>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</si>
  <si>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</si>
  <si>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</si>
  <si>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</si>
  <si>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</si>
  <si>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</si>
  <si>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</si>
  <si>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</si>
  <si>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</si>
  <si>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</si>
  <si>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</si>
  <si>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</si>
  <si>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</si>
  <si>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</si>
  <si>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</si>
  <si>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</si>
  <si>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</si>
  <si>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</si>
  <si>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</si>
  <si>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</si>
  <si>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</si>
  <si>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</si>
  <si>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</si>
  <si>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</si>
  <si>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</si>
  <si>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</si>
  <si>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</si>
  <si>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</si>
  <si>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</si>
  <si>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</si>
  <si>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</si>
  <si>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</si>
  <si>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</si>
  <si>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</si>
  <si>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</si>
  <si>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</si>
  <si>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</si>
  <si>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</si>
  <si>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</si>
  <si>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</si>
  <si>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</si>
  <si>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</si>
  <si>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</si>
  <si>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</si>
  <si>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</si>
  <si>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</si>
  <si>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</si>
  <si>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</si>
  <si>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</si>
  <si>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</si>
  <si>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</si>
  <si>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</si>
  <si>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</si>
  <si>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</si>
  <si>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</si>
  <si>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</si>
  <si>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</si>
  <si>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</si>
  <si>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</si>
  <si>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</si>
  <si>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</si>
  <si>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</si>
  <si>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</si>
  <si>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</si>
  <si>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</si>
  <si>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</si>
  <si>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</si>
  <si>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</si>
  <si>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</si>
  <si>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</si>
  <si>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</si>
  <si>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</si>
  <si>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</si>
  <si>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</si>
  <si>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</si>
  <si>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</si>
  <si>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</si>
  <si>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</si>
  <si>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</si>
  <si>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</si>
  <si>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</si>
  <si>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</si>
  <si>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</si>
  <si>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</si>
  <si>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</si>
  <si>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</si>
  <si>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</si>
  <si>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</si>
  <si>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</si>
  <si>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</si>
  <si>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</si>
  <si>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</si>
  <si>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</si>
  <si>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</si>
  <si>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</si>
  <si>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</si>
  <si>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</si>
  <si>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</si>
  <si>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</si>
  <si>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</si>
  <si>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</si>
  <si>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</si>
  <si>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</si>
  <si>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</si>
  <si>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</si>
  <si>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</si>
  <si>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</si>
  <si>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</si>
  <si>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</si>
  <si>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</si>
  <si>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</si>
  <si>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</si>
  <si>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</si>
  <si>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</si>
  <si>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</si>
  <si>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</si>
  <si>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</si>
  <si>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</si>
  <si>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</si>
  <si>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</si>
  <si>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</si>
  <si>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</si>
  <si>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</si>
  <si>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</si>
  <si>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</si>
  <si>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</si>
  <si>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</si>
  <si>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</si>
  <si>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</si>
  <si>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</si>
  <si>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</si>
  <si>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</si>
  <si>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</si>
  <si>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</si>
  <si>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</si>
  <si>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</si>
  <si>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</si>
  <si>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</si>
  <si>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</si>
  <si>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</si>
  <si>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</si>
  <si>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</si>
  <si>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</si>
  <si>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</si>
  <si>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</si>
  <si>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</si>
  <si>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</si>
  <si>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</si>
  <si>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</si>
  <si>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</si>
  <si>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</si>
  <si>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</si>
  <si>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</si>
  <si>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</si>
  <si>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</si>
  <si>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</si>
  <si>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</si>
  <si>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</si>
  <si>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</si>
  <si>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</si>
  <si>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</si>
  <si>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</si>
  <si>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</si>
  <si>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</si>
  <si>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</si>
  <si>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</si>
  <si>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</si>
  <si>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</si>
  <si>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</si>
  <si>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</si>
  <si>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</si>
  <si>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</si>
  <si>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</si>
  <si>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</si>
  <si>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</si>
  <si>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</si>
  <si>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</si>
  <si>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</si>
  <si>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</si>
  <si>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</si>
  <si>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</si>
  <si>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</si>
  <si>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</si>
  <si>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</si>
  <si>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</si>
  <si>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</si>
  <si>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</si>
  <si>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</si>
  <si>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</si>
  <si>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</si>
  <si>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</si>
  <si>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</si>
  <si>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</si>
  <si>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</si>
  <si>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</si>
  <si>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</si>
  <si>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</si>
  <si>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</si>
  <si>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</si>
  <si>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</si>
  <si>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</si>
  <si>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</si>
  <si>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</si>
  <si>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</si>
  <si>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</si>
  <si>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</si>
  <si>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</si>
  <si>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</si>
  <si>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</si>
  <si>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</si>
  <si>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</si>
  <si>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</si>
  <si>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</si>
  <si>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</si>
  <si>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</si>
  <si>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</si>
  <si>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</si>
  <si>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</si>
  <si>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</si>
  <si>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</si>
  <si>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</si>
  <si>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</si>
  <si>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</si>
  <si>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</si>
  <si>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</si>
  <si>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</si>
  <si>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</si>
  <si>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</si>
  <si>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</si>
  <si>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</si>
  <si>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</si>
  <si>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</si>
  <si>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</si>
  <si>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</si>
  <si>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</si>
  <si>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</si>
  <si>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</si>
  <si>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</si>
  <si>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</si>
  <si>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</si>
  <si>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</si>
  <si>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</si>
  <si>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</si>
  <si>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</si>
  <si>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</si>
  <si>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</si>
  <si>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</si>
  <si>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</si>
  <si>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</si>
  <si>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</si>
  <si>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</si>
  <si>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</si>
  <si>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</si>
  <si>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</si>
  <si>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</si>
  <si>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</si>
  <si>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</si>
  <si>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</si>
  <si>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</si>
  <si>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</si>
  <si>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</si>
  <si>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</si>
  <si>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</si>
  <si>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</si>
  <si>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</si>
  <si>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</si>
  <si>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</si>
  <si>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</si>
  <si>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</si>
  <si>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</si>
  <si>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</si>
  <si>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</si>
  <si>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</si>
  <si>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</si>
  <si>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</si>
  <si>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</si>
  <si>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</si>
  <si>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</si>
  <si>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</si>
  <si>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</si>
  <si>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</si>
  <si>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</si>
  <si>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</si>
  <si>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</si>
  <si>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</si>
  <si>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</si>
  <si>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</si>
  <si>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</si>
  <si>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</si>
  <si>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</si>
  <si>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</si>
  <si>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</si>
  <si>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</si>
  <si>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</si>
  <si>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</si>
  <si>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</si>
  <si>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</si>
  <si>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</si>
  <si>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</si>
  <si>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</si>
  <si>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</si>
  <si>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</si>
  <si>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</si>
  <si>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</si>
  <si>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</si>
  <si>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</si>
  <si>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</si>
  <si>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</si>
  <si>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</si>
  <si>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</si>
  <si>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</si>
  <si>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</si>
  <si>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</si>
  <si>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</si>
  <si>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</si>
  <si>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</si>
  <si>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</si>
  <si>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</si>
  <si>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</si>
  <si>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</si>
  <si>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</si>
  <si>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</si>
  <si>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</si>
  <si>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</si>
  <si>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</si>
  <si>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</si>
  <si>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</si>
  <si>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</si>
  <si>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</si>
  <si>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</si>
  <si>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</si>
  <si>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</si>
  <si>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</si>
  <si>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</si>
  <si>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</si>
  <si>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</si>
  <si>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</si>
  <si>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</si>
  <si>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</si>
  <si>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</si>
  <si>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</si>
  <si>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</si>
  <si>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</si>
  <si>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</si>
  <si>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</si>
  <si>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</si>
  <si>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</si>
  <si>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</si>
  <si>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</si>
  <si>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</si>
  <si>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</si>
  <si>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</si>
  <si>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</si>
  <si>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</si>
  <si>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</si>
  <si>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</si>
  <si>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</si>
  <si>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</si>
  <si>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</si>
  <si>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</si>
  <si>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</si>
  <si>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</si>
  <si>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</si>
  <si>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</si>
  <si>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</si>
  <si>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</si>
  <si>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</si>
  <si>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</si>
  <si>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</si>
  <si>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</si>
  <si>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</si>
  <si>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</si>
  <si>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</si>
  <si>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</si>
  <si>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</si>
  <si>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</si>
  <si>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</si>
  <si>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</si>
  <si>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</si>
  <si>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</si>
  <si>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</si>
  <si>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</si>
  <si>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</si>
  <si>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</si>
  <si>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</si>
  <si>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</si>
  <si>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</si>
  <si>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</si>
  <si>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</si>
  <si>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</si>
  <si>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</si>
  <si>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</si>
  <si>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</si>
  <si>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</si>
  <si>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</si>
  <si>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</si>
  <si>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</si>
  <si>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</si>
  <si>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</si>
  <si>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</si>
  <si>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</si>
  <si>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</si>
  <si>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</si>
  <si>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</si>
  <si>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</si>
  <si>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</si>
  <si>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</si>
  <si>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</si>
  <si>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</si>
  <si>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</si>
  <si>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</si>
  <si>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</si>
  <si>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</si>
  <si>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</si>
  <si>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</si>
  <si>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</si>
  <si>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</si>
  <si>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</si>
  <si>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</si>
  <si>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</si>
  <si>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</si>
  <si>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</si>
  <si>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</si>
  <si>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</si>
  <si>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</si>
  <si>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</si>
  <si>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</si>
  <si>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</si>
  <si>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</si>
  <si>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</si>
  <si>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</si>
  <si>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</si>
  <si>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</si>
  <si>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</si>
  <si>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</si>
  <si>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</si>
  <si>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</si>
  <si>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</si>
  <si>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</si>
  <si>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</si>
  <si>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</si>
  <si>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</si>
  <si>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</si>
  <si>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</si>
  <si>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</si>
  <si>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</si>
  <si>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</si>
  <si>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</si>
  <si>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</si>
  <si>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</si>
  <si>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</si>
  <si>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</si>
  <si>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</si>
  <si>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</si>
  <si>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</si>
  <si>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</si>
  <si>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</si>
  <si>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</si>
  <si>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</si>
  <si>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</si>
  <si>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</si>
  <si>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</si>
  <si>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</si>
  <si>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</si>
  <si>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</si>
  <si>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</si>
  <si>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</si>
  <si>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</si>
  <si>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</si>
  <si>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</si>
  <si>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</si>
  <si>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</si>
  <si>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</si>
  <si>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</si>
  <si>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</si>
  <si>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</si>
  <si>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</si>
  <si>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</si>
  <si>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</si>
  <si>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</si>
  <si>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</si>
  <si>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</si>
  <si>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</si>
  <si>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</si>
  <si>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</si>
  <si>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</si>
  <si>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</si>
  <si>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</si>
  <si>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</si>
  <si>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</si>
  <si>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</si>
  <si>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</si>
  <si>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</si>
  <si>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</si>
  <si>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</si>
  <si>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</si>
  <si>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</si>
  <si>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</si>
  <si>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</si>
  <si>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</si>
  <si>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</si>
  <si>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</si>
  <si>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</si>
  <si>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</si>
  <si>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</si>
  <si>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</si>
  <si>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</si>
  <si>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</si>
  <si>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</si>
  <si>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</si>
  <si>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</si>
  <si>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</si>
  <si>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</si>
  <si>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</si>
  <si>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</si>
  <si>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</si>
  <si>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</si>
  <si>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</si>
  <si>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</si>
  <si>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</si>
  <si>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</si>
  <si>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</si>
  <si>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</si>
  <si>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</si>
  <si>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</si>
  <si>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</si>
  <si>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</si>
  <si>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</si>
  <si>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</si>
  <si>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</si>
  <si>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</si>
  <si>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</si>
  <si>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</si>
  <si>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</si>
  <si>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</si>
  <si>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</si>
  <si>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</si>
  <si>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</si>
  <si>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</si>
  <si>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</si>
  <si>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</si>
  <si>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</si>
  <si>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</si>
  <si>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</si>
  <si>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</si>
  <si>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</si>
  <si>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</si>
  <si>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</si>
  <si>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</si>
  <si>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</si>
  <si>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</si>
  <si>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</si>
  <si>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</si>
  <si>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</si>
  <si>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</si>
  <si>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</si>
  <si>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</si>
  <si>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</si>
  <si>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</si>
  <si>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</si>
  <si>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</si>
  <si>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</si>
  <si>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</si>
  <si>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</si>
  <si>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</si>
  <si>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</si>
  <si>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</si>
  <si>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</si>
  <si>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</si>
  <si>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</si>
  <si>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</si>
  <si>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</si>
  <si>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</si>
  <si>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</si>
  <si>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</si>
  <si>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</si>
  <si>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</si>
  <si>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</si>
  <si>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</si>
  <si>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</si>
  <si>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</si>
  <si>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</si>
  <si>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</si>
  <si>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</si>
  <si>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</si>
  <si>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</si>
  <si>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</si>
  <si>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</si>
  <si>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</si>
  <si>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</si>
  <si>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</si>
  <si>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</si>
  <si>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</si>
  <si>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</si>
  <si>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</si>
  <si>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</si>
  <si>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</si>
  <si>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</si>
  <si>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</si>
  <si>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</si>
  <si>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</si>
  <si>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</si>
  <si>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</si>
  <si>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</si>
  <si>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</si>
  <si>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</si>
  <si>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</si>
  <si>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</si>
  <si>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</si>
  <si>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</si>
  <si>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</si>
  <si>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</si>
  <si>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</si>
  <si>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</si>
  <si>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</si>
  <si>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</si>
  <si>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</si>
  <si>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</si>
  <si>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</si>
  <si>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</si>
  <si>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</si>
  <si>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</si>
  <si>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</si>
  <si>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</si>
  <si>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</si>
  <si>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</si>
  <si>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</si>
  <si>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</si>
  <si>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</si>
  <si>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</si>
  <si>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</si>
  <si>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</si>
  <si>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</si>
  <si>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</si>
  <si>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</si>
  <si>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</si>
  <si>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</si>
  <si>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</si>
  <si>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</si>
  <si>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</si>
  <si>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</si>
  <si>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</si>
  <si>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</si>
  <si>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</si>
  <si>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</si>
  <si>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</si>
  <si>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</si>
  <si>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</si>
  <si>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</si>
  <si>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</si>
  <si>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</si>
  <si>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</si>
  <si>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</si>
  <si>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</si>
  <si>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</si>
  <si>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</si>
  <si>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</si>
  <si>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</si>
  <si>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</si>
  <si>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</si>
  <si>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</si>
  <si>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</si>
  <si>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</si>
  <si>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</si>
  <si>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</si>
  <si>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</si>
  <si>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</si>
  <si>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</si>
  <si>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</si>
  <si>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</si>
  <si>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</si>
  <si>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</si>
  <si>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</si>
  <si>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</si>
  <si>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</si>
  <si>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</si>
  <si>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</si>
  <si>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</si>
  <si>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</si>
  <si>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</si>
  <si>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</si>
  <si>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</si>
  <si>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</si>
  <si>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</si>
  <si>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</si>
  <si>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</si>
  <si>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</si>
  <si>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</si>
  <si>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</si>
  <si>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</si>
  <si>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</si>
  <si>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</si>
  <si>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</si>
  <si>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</si>
  <si>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</si>
  <si>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</si>
  <si>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</si>
  <si>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</si>
  <si>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</si>
  <si>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</si>
  <si>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</si>
  <si>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</si>
  <si>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</si>
  <si>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</si>
  <si>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</si>
  <si>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</si>
  <si>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</si>
  <si>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</si>
  <si>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</si>
  <si>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</si>
  <si>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</si>
  <si>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</si>
  <si>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</si>
  <si>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</si>
  <si>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</si>
  <si>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</si>
  <si>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</si>
  <si>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</si>
  <si>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</si>
  <si>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</si>
  <si>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</si>
  <si>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</si>
  <si>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</si>
  <si>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</si>
  <si>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</si>
  <si>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</si>
  <si>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</si>
  <si>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</si>
  <si>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</si>
  <si>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</si>
  <si>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</si>
  <si>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</si>
  <si>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</si>
  <si>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</si>
  <si>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</si>
  <si>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</si>
  <si>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</si>
  <si>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</si>
  <si>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</si>
  <si>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</si>
  <si>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</si>
  <si>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</si>
  <si>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</si>
  <si>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</si>
  <si>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</si>
  <si>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</si>
  <si>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</si>
  <si>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</si>
  <si>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</si>
  <si>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</si>
  <si>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</si>
  <si>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</si>
  <si>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</si>
  <si>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</si>
  <si>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</si>
  <si>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</si>
  <si>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</si>
  <si>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</si>
  <si>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</si>
  <si>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</si>
  <si>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</si>
  <si>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</si>
  <si>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</si>
  <si>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</si>
  <si>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</si>
  <si>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</si>
  <si>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</si>
  <si>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</si>
  <si>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</si>
  <si>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</si>
  <si>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</si>
  <si>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</si>
  <si>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</si>
  <si>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</si>
  <si>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</si>
  <si>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</si>
  <si>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</si>
  <si>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</si>
  <si>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</si>
  <si>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</si>
  <si>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</si>
  <si>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</si>
  <si>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</si>
  <si>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</si>
  <si>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</si>
  <si>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</si>
  <si>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</si>
  <si>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</si>
  <si>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</si>
  <si>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</si>
  <si>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</si>
  <si>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</si>
  <si>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</si>
  <si>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</si>
  <si>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</si>
  <si>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</si>
  <si>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</si>
  <si>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</si>
  <si>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</si>
  <si>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</si>
  <si>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</si>
  <si>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</si>
  <si>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</si>
  <si>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</si>
  <si>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</si>
  <si>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</si>
  <si>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</si>
  <si>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</si>
  <si>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</si>
  <si>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</si>
  <si>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</si>
  <si>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</si>
  <si>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</si>
  <si>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</si>
  <si>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</si>
  <si>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</si>
  <si>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</si>
  <si>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</si>
  <si>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</si>
  <si>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</si>
  <si>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</si>
  <si>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</si>
  <si>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</si>
  <si>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</si>
  <si>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</si>
  <si>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</si>
  <si>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</si>
  <si>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</si>
  <si>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</si>
  <si>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</si>
  <si>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</si>
  <si>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</si>
  <si>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</si>
  <si>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</si>
  <si>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</si>
  <si>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</si>
  <si>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</si>
  <si>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</si>
  <si>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</si>
  <si>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</si>
  <si>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</si>
  <si>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</si>
  <si>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</si>
  <si>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</si>
  <si>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</si>
  <si>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</si>
  <si>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</si>
  <si>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</si>
  <si>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</si>
  <si>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</si>
  <si>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</si>
  <si>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</si>
  <si>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</si>
  <si>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</si>
  <si>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</si>
  <si>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</si>
  <si>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</si>
  <si>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</si>
  <si>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</si>
  <si>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</si>
  <si>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</si>
  <si>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</si>
  <si>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</si>
  <si>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</si>
  <si>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</si>
  <si>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</si>
  <si>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</si>
  <si>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</si>
  <si>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</si>
  <si>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</si>
  <si>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</si>
  <si>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</si>
  <si>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</si>
  <si>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</si>
  <si>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</si>
  <si>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</si>
  <si>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</si>
  <si>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</si>
  <si>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</si>
  <si>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</si>
  <si>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</si>
  <si>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</si>
  <si>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</si>
  <si>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</si>
  <si>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</si>
  <si>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</si>
  <si>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</si>
  <si>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</si>
  <si>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</si>
  <si>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</si>
  <si>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</si>
  <si>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</si>
  <si>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</si>
  <si>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</si>
  <si>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</si>
  <si>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</si>
  <si>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</si>
  <si>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</si>
  <si>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</si>
  <si>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</si>
  <si>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</si>
  <si>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</si>
  <si>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</si>
  <si>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</si>
  <si>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</si>
  <si>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</si>
  <si>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</si>
  <si>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</si>
  <si>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</si>
  <si>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</si>
  <si>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</si>
  <si>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</si>
  <si>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</si>
  <si>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</si>
  <si>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</si>
  <si>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</si>
  <si>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</si>
  <si>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</si>
  <si>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</si>
  <si>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</si>
  <si>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</si>
  <si>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</si>
  <si>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</si>
  <si>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</si>
  <si>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</si>
  <si>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</si>
  <si>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</si>
  <si>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</si>
  <si>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</si>
  <si>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</si>
  <si>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</si>
  <si>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</si>
  <si>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</si>
  <si>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</si>
  <si>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</si>
  <si>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</si>
  <si>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</si>
  <si>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</si>
  <si>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</si>
  <si>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</si>
  <si>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</si>
  <si>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</si>
  <si>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</si>
  <si>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</si>
  <si>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</si>
  <si>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</si>
  <si>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</si>
  <si>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</si>
  <si>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</si>
  <si>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</si>
  <si>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</si>
  <si>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</si>
  <si>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</si>
  <si>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</si>
  <si>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</si>
  <si>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</si>
  <si>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</si>
  <si>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</si>
  <si>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</si>
  <si>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</si>
  <si>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</si>
  <si>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</si>
  <si>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</si>
  <si>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</si>
  <si>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</si>
  <si>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</si>
  <si>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</si>
  <si>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</si>
  <si>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</si>
  <si>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</si>
  <si>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</si>
  <si>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</si>
  <si>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</si>
  <si>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</si>
  <si>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</si>
  <si>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</si>
  <si>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</si>
  <si>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</si>
  <si>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</si>
  <si>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</si>
  <si>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</si>
  <si>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</si>
  <si>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</si>
  <si>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</si>
  <si>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</si>
  <si>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</si>
  <si>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</si>
  <si>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</si>
  <si>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</si>
  <si>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</si>
  <si>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</si>
  <si>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</si>
  <si>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</si>
  <si>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</si>
  <si>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</si>
  <si>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</si>
  <si>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</si>
  <si>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</si>
  <si>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</si>
  <si>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</si>
  <si>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</si>
  <si>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</si>
  <si>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</si>
  <si>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</si>
  <si>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</si>
  <si>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</si>
  <si>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</si>
  <si>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</si>
  <si>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</si>
  <si>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</si>
  <si>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</si>
  <si>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</si>
  <si>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</si>
  <si>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</si>
  <si>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</si>
  <si>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</si>
  <si>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</si>
  <si>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</si>
  <si>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</si>
  <si>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</si>
  <si>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</si>
  <si>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</si>
  <si>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</si>
  <si>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</si>
  <si>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</si>
  <si>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</si>
  <si>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</si>
  <si>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</si>
  <si>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</si>
  <si>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</si>
  <si>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</si>
  <si>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</si>
  <si>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</si>
  <si>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</si>
  <si>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</si>
  <si>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</si>
  <si>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</si>
  <si>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</si>
  <si>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</si>
  <si>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</si>
  <si>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</si>
  <si>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</si>
  <si>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</si>
  <si>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</si>
  <si>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</si>
  <si>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</si>
  <si>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</si>
  <si>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</si>
  <si>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</si>
  <si>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</si>
  <si>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</si>
  <si>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</si>
  <si>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</si>
  <si>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</si>
  <si>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</si>
  <si>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</si>
  <si>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</si>
  <si>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</si>
  <si>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</si>
  <si>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</si>
  <si>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</si>
  <si>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</si>
  <si>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</si>
  <si>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</si>
  <si>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</si>
  <si>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</si>
  <si>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</si>
  <si>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</si>
  <si>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</si>
  <si>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</si>
  <si>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</si>
  <si>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</si>
  <si>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</si>
  <si>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</si>
  <si>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</si>
  <si>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</si>
  <si>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</si>
  <si>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</si>
  <si>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</si>
  <si>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</si>
  <si>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</si>
  <si>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</si>
  <si>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</si>
  <si>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</si>
  <si>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</si>
  <si>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</si>
  <si>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</si>
  <si>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</si>
  <si>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</si>
  <si>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</si>
  <si>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</si>
  <si>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</si>
  <si>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</si>
  <si>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</si>
  <si>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</si>
  <si>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</si>
  <si>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</si>
  <si>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</si>
  <si>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</si>
  <si>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</si>
  <si>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</si>
  <si>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</si>
  <si>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</si>
  <si>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</si>
  <si>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</si>
  <si>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</si>
  <si>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</si>
  <si>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</si>
  <si>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</si>
  <si>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</si>
  <si>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</si>
  <si>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</si>
  <si>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</si>
  <si>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</si>
  <si>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</si>
  <si>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</si>
  <si>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</si>
  <si>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</si>
  <si>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</si>
  <si>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</si>
  <si>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</si>
  <si>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</si>
  <si>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</si>
  <si>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</si>
  <si>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</si>
  <si>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</si>
  <si>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</si>
  <si>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</si>
  <si>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</si>
  <si>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</si>
  <si>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</si>
  <si>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</si>
  <si>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</si>
  <si>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</si>
  <si>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</si>
  <si>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</si>
  <si>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</si>
  <si>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</si>
  <si>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</si>
  <si>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</si>
  <si>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</si>
  <si>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</si>
  <si>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</si>
  <si>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</si>
  <si>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</si>
  <si>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</si>
  <si>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</si>
  <si>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</si>
  <si>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</si>
  <si>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</si>
  <si>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</si>
  <si>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</si>
  <si>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</si>
  <si>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</si>
  <si>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</si>
  <si>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</si>
  <si>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</si>
  <si>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</si>
  <si>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</si>
  <si>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</si>
  <si>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</si>
  <si>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</si>
  <si>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</si>
  <si>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</si>
  <si>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</si>
  <si>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</si>
  <si>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</si>
  <si>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</si>
  <si>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</si>
  <si>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</si>
  <si>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</si>
  <si>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</si>
  <si>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</si>
  <si>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</si>
  <si>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</si>
  <si>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</si>
  <si>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</si>
  <si>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</si>
  <si>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</si>
  <si>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</si>
  <si>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</si>
  <si>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</si>
  <si>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</si>
  <si>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</si>
  <si>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</si>
  <si>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</si>
  <si>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</si>
  <si>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</si>
  <si>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</si>
  <si>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</si>
  <si>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</si>
  <si>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</si>
  <si>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</si>
  <si>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</si>
  <si>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</si>
  <si>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</si>
  <si>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</si>
  <si>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</si>
  <si>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</si>
  <si>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</si>
  <si>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</si>
  <si>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</si>
  <si>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</si>
  <si>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</si>
  <si>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</si>
  <si>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</si>
  <si>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</si>
  <si>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</si>
  <si>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</si>
  <si>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</si>
  <si>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</si>
  <si>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</si>
  <si>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</si>
  <si>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</si>
  <si>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</si>
  <si>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</si>
  <si>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</si>
  <si>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</si>
  <si>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</si>
  <si>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</si>
  <si>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</si>
  <si>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</si>
  <si>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</si>
  <si>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</si>
  <si>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</si>
  <si>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</si>
  <si>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</si>
  <si>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</si>
  <si>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</si>
  <si>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</si>
  <si>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</si>
  <si>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</si>
  <si>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</si>
  <si>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</si>
  <si>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</si>
  <si>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</si>
  <si>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</si>
  <si>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</si>
  <si>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</si>
  <si>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</si>
  <si>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</si>
  <si>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</si>
  <si>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</si>
  <si>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</si>
  <si>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</si>
  <si>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</si>
  <si>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</si>
  <si>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</si>
  <si>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</si>
  <si>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</si>
  <si>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</si>
  <si>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</si>
  <si>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</si>
  <si>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</si>
  <si>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</si>
  <si>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</si>
  <si>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</si>
  <si>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</si>
  <si>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</si>
  <si>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</si>
  <si>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</si>
  <si>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</si>
  <si>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</si>
  <si>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</si>
  <si>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</si>
  <si>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</si>
  <si>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</si>
  <si>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</si>
  <si>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</si>
  <si>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</si>
  <si>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</si>
  <si>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</si>
  <si>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</si>
  <si>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</si>
  <si>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</si>
  <si>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</si>
  <si>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</si>
  <si>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</si>
  <si>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</si>
  <si>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</si>
  <si>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</si>
  <si>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</si>
  <si>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</si>
  <si>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</si>
  <si>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</si>
  <si>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</si>
  <si>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</si>
  <si>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</si>
  <si>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</si>
  <si>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</si>
  <si>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</si>
  <si>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</si>
  <si>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</si>
  <si>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</si>
  <si>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</si>
  <si>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</si>
  <si>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</si>
  <si>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</si>
  <si>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</si>
  <si>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</si>
  <si>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</si>
  <si>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</si>
  <si>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</si>
  <si>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</si>
  <si>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</si>
  <si>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</si>
  <si>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</si>
  <si>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</si>
  <si>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</si>
  <si>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</si>
  <si>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</si>
  <si>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</si>
  <si>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</si>
  <si>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</si>
  <si>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</si>
  <si>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</si>
  <si>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</si>
  <si>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</si>
  <si>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</si>
  <si>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</si>
  <si>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</si>
  <si>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</si>
  <si>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</si>
  <si>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</si>
  <si>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</si>
  <si>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</si>
  <si>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</si>
  <si>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</si>
  <si>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</si>
  <si>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</si>
  <si>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</si>
  <si>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</si>
  <si>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</si>
  <si>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</si>
  <si>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</si>
  <si>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</si>
  <si>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</si>
  <si>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</si>
  <si>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</si>
  <si>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</si>
  <si>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</si>
  <si>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</si>
  <si>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</si>
  <si>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</si>
  <si>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</si>
  <si>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</si>
  <si>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</si>
  <si>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</si>
  <si>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</si>
  <si>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</si>
  <si>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</si>
  <si>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</si>
  <si>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</si>
  <si>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</si>
  <si>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</si>
  <si>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</si>
  <si>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</si>
  <si>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</si>
  <si>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</si>
  <si>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</si>
  <si>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</si>
  <si>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</si>
  <si>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</si>
  <si>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</si>
  <si>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</si>
  <si>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</si>
  <si>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</si>
  <si>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</si>
  <si>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</si>
  <si>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</si>
  <si>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</si>
  <si>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</si>
  <si>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</si>
  <si>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</si>
  <si>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</si>
  <si>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</si>
  <si>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</si>
  <si>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</si>
  <si>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</si>
  <si>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</si>
  <si>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</si>
  <si>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</si>
  <si>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</si>
  <si>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</si>
  <si>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</si>
  <si>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</si>
  <si>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</si>
  <si>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</si>
  <si>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</si>
  <si>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</si>
  <si>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</si>
  <si>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</si>
  <si>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</si>
  <si>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</si>
  <si>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</si>
  <si>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</si>
  <si>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</si>
  <si>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</si>
  <si>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</si>
  <si>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</si>
  <si>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</si>
  <si>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</si>
  <si>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</si>
  <si>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</si>
  <si>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</si>
  <si>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</si>
  <si>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</si>
  <si>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</si>
  <si>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</si>
  <si>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</si>
  <si>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</si>
  <si>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</si>
  <si>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</si>
  <si>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</si>
  <si>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</si>
  <si>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</si>
  <si>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</si>
  <si>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</si>
  <si>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</si>
  <si>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</si>
  <si>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</si>
  <si>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</si>
  <si>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</si>
  <si>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</si>
  <si>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</si>
  <si>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</si>
  <si>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</si>
  <si>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</si>
  <si>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</si>
  <si>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</si>
  <si>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</si>
  <si>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</si>
  <si>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</si>
  <si>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</si>
  <si>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</si>
  <si>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</si>
  <si>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</si>
  <si>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</si>
  <si>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</si>
  <si>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</si>
  <si>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</si>
  <si>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</si>
  <si>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</si>
  <si>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</si>
  <si>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</si>
  <si>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</si>
  <si>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</si>
  <si>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</si>
  <si>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</si>
  <si>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</si>
  <si>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</si>
  <si>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</si>
  <si>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</si>
  <si>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</si>
  <si>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</si>
  <si>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</si>
  <si>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</si>
  <si>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</si>
  <si>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</si>
  <si>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</si>
  <si>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</si>
  <si>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</si>
  <si>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</si>
  <si>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</si>
  <si>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</si>
  <si>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</si>
  <si>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</si>
  <si>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</si>
  <si>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</si>
  <si>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</si>
  <si>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</si>
  <si>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</si>
  <si>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</si>
  <si>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</si>
  <si>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</si>
  <si>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</si>
  <si>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</si>
  <si>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</si>
  <si>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</si>
  <si>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</si>
  <si>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</si>
  <si>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</si>
  <si>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</si>
  <si>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</si>
  <si>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</si>
  <si>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</si>
  <si>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</si>
  <si>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</si>
  <si>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</si>
  <si>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</si>
  <si>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</si>
  <si>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</si>
  <si>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</si>
  <si>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</si>
  <si>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</si>
  <si>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</si>
  <si>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</si>
  <si>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</si>
  <si>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</si>
  <si>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</si>
  <si>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</si>
  <si>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</si>
  <si>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</si>
  <si>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</si>
  <si>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</si>
  <si>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</si>
  <si>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</si>
  <si>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</si>
  <si>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</si>
  <si>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</si>
  <si>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</si>
  <si>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</si>
  <si>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</si>
  <si>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</si>
  <si>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</si>
  <si>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</si>
  <si>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</si>
  <si>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</si>
  <si>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</si>
  <si>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</si>
  <si>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</si>
  <si>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</si>
  <si>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</si>
  <si>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</si>
  <si>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</si>
  <si>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</si>
  <si>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</si>
  <si>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</si>
  <si>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</si>
  <si>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</si>
  <si>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</si>
  <si>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</si>
  <si>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</si>
  <si>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</si>
  <si>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</si>
  <si>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</si>
  <si>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</si>
  <si>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</si>
  <si>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</si>
  <si>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</si>
  <si>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</si>
  <si>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</si>
  <si>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</si>
  <si>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</si>
  <si>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</si>
  <si>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</si>
  <si>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</si>
  <si>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</si>
  <si>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</si>
  <si>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</si>
  <si>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</si>
  <si>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</si>
  <si>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</si>
  <si>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</si>
  <si>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</si>
  <si>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</si>
  <si>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</si>
  <si>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</si>
  <si>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</si>
  <si>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</si>
  <si>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</si>
  <si>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</si>
  <si>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</si>
  <si>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</si>
  <si>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</si>
  <si>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</si>
  <si>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</si>
  <si>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</si>
  <si>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</si>
  <si>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</si>
  <si>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</si>
  <si>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</si>
  <si>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</si>
  <si>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</si>
  <si>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</si>
  <si>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</si>
  <si>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</si>
  <si>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</si>
  <si>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</si>
  <si>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</si>
  <si>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</si>
  <si>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</si>
  <si>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</si>
  <si>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</si>
  <si>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</si>
  <si>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</si>
  <si>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</si>
  <si>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</si>
  <si>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</si>
  <si>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</si>
  <si>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</si>
  <si>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</si>
  <si>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</si>
  <si>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</si>
  <si>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</si>
  <si>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</si>
  <si>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</si>
  <si>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</si>
  <si>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</si>
  <si>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</si>
  <si>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</si>
  <si>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</si>
  <si>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</si>
  <si>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</si>
  <si>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</si>
  <si>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</si>
  <si>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</si>
  <si>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</si>
  <si>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</si>
  <si>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</si>
  <si>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</si>
  <si>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</si>
  <si>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</si>
  <si>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</si>
  <si>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</si>
  <si>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</si>
  <si>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</si>
  <si>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</si>
  <si>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</si>
  <si>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</si>
  <si>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</si>
  <si>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</si>
  <si>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</si>
  <si>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</si>
  <si>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</si>
  <si>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</si>
  <si>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</si>
  <si>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</si>
  <si>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</si>
  <si>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</si>
  <si>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</si>
  <si>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</si>
  <si>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</si>
  <si>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</si>
  <si>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</si>
  <si>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</si>
  <si>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</si>
  <si>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</si>
  <si>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</si>
  <si>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</si>
  <si>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</si>
  <si>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</si>
  <si>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</si>
  <si>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</si>
  <si>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</si>
  <si>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</si>
  <si>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</si>
  <si>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</si>
  <si>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</si>
  <si>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</si>
  <si>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</si>
  <si>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</si>
  <si>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</si>
  <si>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</si>
  <si>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</si>
  <si>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</si>
  <si>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</si>
  <si>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</si>
  <si>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</si>
  <si>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</si>
  <si>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</si>
  <si>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</si>
  <si>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</si>
  <si>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</si>
  <si>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</si>
  <si>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</si>
  <si>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</si>
  <si>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</si>
  <si>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</si>
  <si>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</si>
  <si>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</si>
  <si>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</si>
  <si>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</si>
  <si>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</si>
  <si>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</si>
  <si>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</si>
  <si>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</si>
  <si>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</si>
  <si>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</si>
  <si>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</si>
  <si>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</si>
  <si>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</si>
  <si>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</si>
  <si>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</si>
  <si>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</si>
  <si>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</si>
  <si>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</si>
  <si>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</si>
  <si>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</si>
  <si>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</si>
  <si>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</si>
  <si>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</si>
  <si>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</si>
  <si>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</si>
  <si>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</si>
  <si>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</si>
  <si>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</si>
  <si>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</si>
  <si>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</si>
  <si>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</si>
  <si>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</si>
  <si>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</si>
  <si>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</si>
  <si>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</si>
  <si>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</si>
  <si>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</si>
  <si>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</si>
  <si>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</si>
  <si>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</si>
  <si>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</si>
  <si>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</si>
  <si>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</si>
  <si>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</si>
  <si>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</si>
  <si>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</si>
  <si>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</si>
  <si>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</si>
  <si>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</si>
  <si>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</si>
  <si>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</si>
  <si>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</si>
  <si>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</si>
  <si>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</si>
  <si>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</si>
  <si>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</si>
  <si>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</si>
  <si>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</si>
  <si>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</si>
  <si>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</si>
  <si>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</si>
  <si>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</si>
  <si>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</si>
  <si>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</si>
  <si>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</si>
  <si>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</si>
  <si>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</si>
  <si>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</si>
  <si>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</si>
  <si>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</si>
  <si>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</si>
  <si>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</si>
  <si>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</si>
  <si>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</si>
  <si>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</si>
  <si>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</si>
  <si>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</si>
  <si>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</si>
  <si>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</si>
  <si>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</si>
  <si>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</si>
  <si>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</si>
  <si>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</si>
  <si>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</si>
  <si>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</si>
  <si>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</si>
  <si>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</si>
  <si>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</si>
  <si>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</si>
  <si>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</si>
  <si>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</si>
  <si>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</si>
  <si>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</si>
  <si>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</si>
  <si>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</si>
  <si>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</si>
  <si>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</si>
  <si>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</si>
  <si>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</si>
  <si>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</si>
  <si>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</si>
  <si>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</si>
  <si>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</si>
  <si>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</si>
  <si>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</si>
  <si>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</si>
  <si>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</si>
  <si>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</si>
  <si>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</si>
  <si>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</si>
  <si>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</si>
  <si>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</si>
  <si>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</si>
  <si>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</si>
  <si>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</si>
  <si>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</si>
  <si>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</si>
  <si>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</si>
  <si>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</si>
  <si>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</si>
  <si>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</si>
  <si>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</si>
  <si>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</si>
  <si>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</si>
  <si>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</si>
  <si>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</si>
  <si>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</si>
  <si>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</si>
  <si>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</si>
  <si>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</si>
  <si>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</si>
  <si>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</si>
  <si>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</si>
  <si>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</si>
  <si>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</si>
  <si>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</si>
  <si>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</si>
  <si>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</si>
  <si>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</si>
  <si>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</si>
  <si>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</si>
  <si>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</si>
  <si>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</si>
  <si>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</si>
  <si>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</si>
  <si>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</si>
  <si>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</si>
  <si>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</si>
  <si>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</si>
  <si>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</si>
  <si>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</si>
  <si>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</si>
  <si>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</si>
  <si>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</si>
  <si>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</si>
  <si>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</si>
  <si>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</si>
  <si>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</si>
  <si>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</si>
  <si>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</si>
  <si>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</si>
  <si>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</si>
  <si>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</si>
  <si>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</si>
  <si>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</si>
  <si>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</si>
  <si>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</si>
  <si>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</si>
  <si>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</si>
  <si>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</si>
  <si>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</si>
  <si>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</si>
  <si>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</si>
  <si>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</si>
  <si>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</si>
  <si>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</si>
  <si>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</si>
  <si>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</si>
  <si>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</si>
  <si>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</si>
  <si>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</si>
  <si>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</si>
  <si>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</si>
  <si>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</si>
  <si>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</si>
  <si>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</si>
  <si>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</si>
  <si>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</si>
  <si>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</si>
  <si>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</si>
  <si>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</si>
  <si>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</si>
  <si>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</si>
  <si>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</si>
  <si>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</si>
  <si>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</si>
  <si>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</si>
  <si>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</si>
  <si>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</si>
  <si>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</si>
  <si>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</si>
  <si>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</si>
  <si>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</si>
  <si>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</si>
  <si>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</si>
  <si>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</si>
  <si>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</si>
  <si>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</si>
  <si>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</si>
  <si>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</si>
  <si>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</si>
  <si>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</si>
  <si>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</si>
  <si>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</si>
  <si>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</si>
  <si>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</si>
  <si>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</si>
  <si>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</si>
  <si>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</si>
  <si>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</si>
  <si>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</si>
  <si>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</si>
  <si>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</si>
  <si>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</si>
  <si>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</si>
  <si>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</si>
  <si>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</si>
  <si>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</si>
  <si>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</si>
  <si>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</si>
  <si>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</si>
  <si>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</si>
  <si>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</si>
  <si>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</si>
  <si>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</si>
  <si>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</si>
  <si>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</si>
  <si>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</si>
  <si>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</si>
  <si>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</si>
  <si>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</si>
  <si>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</si>
  <si>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</si>
  <si>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</si>
  <si>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</si>
  <si>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</si>
  <si>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</si>
  <si>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</si>
  <si>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</si>
  <si>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</si>
  <si>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</si>
  <si>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</si>
  <si>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</si>
  <si>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</si>
  <si>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</si>
  <si>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</si>
  <si>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</si>
  <si>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</si>
  <si>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</si>
  <si>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</si>
  <si>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</si>
  <si>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</si>
  <si>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</si>
  <si>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</si>
  <si>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</si>
  <si>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</si>
  <si>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</si>
  <si>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</si>
  <si>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</si>
  <si>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</si>
  <si>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</si>
  <si>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</si>
  <si>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</si>
  <si>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</si>
  <si>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</si>
  <si>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</si>
  <si>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</si>
  <si>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</si>
  <si>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</si>
  <si>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</si>
  <si>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</si>
  <si>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</si>
  <si>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</si>
  <si>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</si>
  <si>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</si>
  <si>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</si>
  <si>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</si>
  <si>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</si>
  <si>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</si>
  <si>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</si>
  <si>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</si>
  <si>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</si>
  <si>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</si>
  <si>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</si>
  <si>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</si>
  <si>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</si>
  <si>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</si>
  <si>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</si>
  <si>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</si>
  <si>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</si>
  <si>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</si>
  <si>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</si>
  <si>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</si>
  <si>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</si>
  <si>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</si>
  <si>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</si>
  <si>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</si>
  <si>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</si>
  <si>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</si>
  <si>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</si>
  <si>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</si>
  <si>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</si>
  <si>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</si>
  <si>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</si>
  <si>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</si>
  <si>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</si>
  <si>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</si>
  <si>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</si>
  <si>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</si>
  <si>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</si>
  <si>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</si>
  <si>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</si>
  <si>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</si>
  <si>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</si>
  <si>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</si>
  <si>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</si>
  <si>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</si>
  <si>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</si>
  <si>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</si>
  <si>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</si>
  <si>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</si>
  <si>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</si>
  <si>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</si>
  <si>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</si>
  <si>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</si>
  <si>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</si>
  <si>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</si>
  <si>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</si>
  <si>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</si>
  <si>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</si>
  <si>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</si>
  <si>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</si>
  <si>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</si>
  <si>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</si>
  <si>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</si>
  <si>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</si>
  <si>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</si>
  <si>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</si>
  <si>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</si>
  <si>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</si>
  <si>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</si>
  <si>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</si>
  <si>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</si>
  <si>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</si>
  <si>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</si>
  <si>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</si>
  <si>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</si>
  <si>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</si>
  <si>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</si>
  <si>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</si>
  <si>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</si>
  <si>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</si>
  <si>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</si>
  <si>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</si>
  <si>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</si>
  <si>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</si>
  <si>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</si>
  <si>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</si>
  <si>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</si>
  <si>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</si>
  <si>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</si>
  <si>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</si>
  <si>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</si>
  <si>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</si>
  <si>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</si>
  <si>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</si>
  <si>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</si>
  <si>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</si>
  <si>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</si>
  <si>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</si>
  <si>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</si>
  <si>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</si>
  <si>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</si>
  <si>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</si>
  <si>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</si>
  <si>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</si>
  <si>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</si>
  <si>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</si>
  <si>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</si>
  <si>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</si>
  <si>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</si>
  <si>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</si>
  <si>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</si>
  <si>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</si>
  <si>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</si>
  <si>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</si>
  <si>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</si>
  <si>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</si>
  <si>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</si>
  <si>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</si>
  <si>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</si>
  <si>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</si>
  <si>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</si>
  <si>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</si>
  <si>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</si>
  <si>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</si>
  <si>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</si>
  <si>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</si>
  <si>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</si>
  <si>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</si>
  <si>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</si>
  <si>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</si>
  <si>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</si>
  <si>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</si>
  <si>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</si>
  <si>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</si>
  <si>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</si>
  <si>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</si>
  <si>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</si>
  <si>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</si>
  <si>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</si>
  <si>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</si>
  <si>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</si>
  <si>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</si>
  <si>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</si>
  <si>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</si>
  <si>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</si>
  <si>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</si>
  <si>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</si>
  <si>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</si>
  <si>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</si>
  <si>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</si>
  <si>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</si>
  <si>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</si>
  <si>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</si>
  <si>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</si>
  <si>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</si>
  <si>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</si>
  <si>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</si>
  <si>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</si>
  <si>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</si>
  <si>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</si>
  <si>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</si>
  <si>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</si>
  <si>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</si>
  <si>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</si>
  <si>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</si>
  <si>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</si>
  <si>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</si>
  <si>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</si>
  <si>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</si>
  <si>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</si>
  <si>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</si>
  <si>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</si>
  <si>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</si>
  <si>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</si>
  <si>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</si>
  <si>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</si>
  <si>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</si>
  <si>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</si>
  <si>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</si>
  <si>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</si>
  <si>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</si>
  <si>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</si>
  <si>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</si>
  <si>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</si>
  <si>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</si>
  <si>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</si>
  <si>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</si>
  <si>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</si>
  <si>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</si>
  <si>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</si>
  <si>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</si>
  <si>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</si>
  <si>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</si>
  <si>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</si>
  <si>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</si>
  <si>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</si>
  <si>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</si>
  <si>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</si>
  <si>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</si>
  <si>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</si>
  <si>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</si>
  <si>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</si>
  <si>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</si>
  <si>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</si>
  <si>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</si>
  <si>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</si>
  <si>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</si>
  <si>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</si>
  <si>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</si>
  <si>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</si>
  <si>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</si>
  <si>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</si>
  <si>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</si>
  <si>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</si>
  <si>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</si>
  <si>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</si>
  <si>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</si>
  <si>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</si>
  <si>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</si>
  <si>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</si>
  <si>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</si>
  <si>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</si>
  <si>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</si>
  <si>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</si>
  <si>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</si>
  <si>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</si>
  <si>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</si>
  <si>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</si>
  <si>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</si>
  <si>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</si>
  <si>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</si>
  <si>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</si>
  <si>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</si>
  <si>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</si>
  <si>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</si>
  <si>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</si>
  <si>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</si>
  <si>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</si>
  <si>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</si>
  <si>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</si>
  <si>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</si>
  <si>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</si>
  <si>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</si>
  <si>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</si>
  <si>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</si>
  <si>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</si>
  <si>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</si>
  <si>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</si>
  <si>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</si>
  <si>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</si>
  <si>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</si>
  <si>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</si>
  <si>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</si>
  <si>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</si>
  <si>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</si>
  <si>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</si>
  <si>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</si>
  <si>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</si>
  <si>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</si>
  <si>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</si>
  <si>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</si>
  <si>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</si>
  <si>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</si>
  <si>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</si>
  <si>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</si>
  <si>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</si>
  <si>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</si>
  <si>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</si>
  <si>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</si>
  <si>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</si>
  <si>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</si>
  <si>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</si>
  <si>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</si>
  <si>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</si>
  <si>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</si>
  <si>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</si>
  <si>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</si>
  <si>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</si>
  <si>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</si>
  <si>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</si>
  <si>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</si>
  <si>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</si>
  <si>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</si>
  <si>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</si>
  <si>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</si>
  <si>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</si>
  <si>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</si>
  <si>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</si>
  <si>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</si>
  <si>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</si>
  <si>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</si>
  <si>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</si>
  <si>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</si>
  <si>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</si>
  <si>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</si>
  <si>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</si>
  <si>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</si>
  <si>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</si>
  <si>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</si>
  <si>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</si>
  <si>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</si>
  <si>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</si>
  <si>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</si>
  <si>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</si>
  <si>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</si>
  <si>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</si>
  <si>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</si>
  <si>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</si>
  <si>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</si>
  <si>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</si>
  <si>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</si>
  <si>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</si>
  <si>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</si>
  <si>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</si>
  <si>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</si>
  <si>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</si>
  <si>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</si>
  <si>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</si>
  <si>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</si>
  <si>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</si>
  <si>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</si>
  <si>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</si>
  <si>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</si>
  <si>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</si>
  <si>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</si>
  <si>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</si>
  <si>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</si>
  <si>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</si>
  <si>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</si>
  <si>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</si>
  <si>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</si>
  <si>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</si>
  <si>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</si>
  <si>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</si>
  <si>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</si>
  <si>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</si>
  <si>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</si>
  <si>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</si>
  <si>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</si>
  <si>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</si>
  <si>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</si>
  <si>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</si>
  <si>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</si>
  <si>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</si>
  <si>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</si>
  <si>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</si>
  <si>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</si>
  <si>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</si>
  <si>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</si>
  <si>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</si>
  <si>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</si>
  <si>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</si>
  <si>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</si>
  <si>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</si>
  <si>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</si>
  <si>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</si>
  <si>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</si>
  <si>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</si>
  <si>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</si>
  <si>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</si>
  <si>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</si>
  <si>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</si>
  <si>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</si>
  <si>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</si>
  <si>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</si>
  <si>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</si>
  <si>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</si>
  <si>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</si>
  <si>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</si>
  <si>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</si>
  <si>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</si>
  <si>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</si>
  <si>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</si>
  <si>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</si>
  <si>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</si>
  <si>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</si>
  <si>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</si>
  <si>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</si>
  <si>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</si>
  <si>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</si>
  <si>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</si>
  <si>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</si>
  <si>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</si>
  <si>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</si>
  <si>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</si>
  <si>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</si>
  <si>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</si>
  <si>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</si>
  <si>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</si>
  <si>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</si>
  <si>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</si>
  <si>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</si>
  <si>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</si>
  <si>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</si>
  <si>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</si>
  <si>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</si>
  <si>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</si>
  <si>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</si>
  <si>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</si>
  <si>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</si>
  <si>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</si>
  <si>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</si>
  <si>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</si>
  <si>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</si>
  <si>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</si>
  <si>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</si>
  <si>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</si>
  <si>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</si>
  <si>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</si>
  <si>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</si>
  <si>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</si>
  <si>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</si>
  <si>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</si>
  <si>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</si>
  <si>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</si>
  <si>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</si>
  <si>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</si>
  <si>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</si>
  <si>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</si>
  <si>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</si>
  <si>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</si>
  <si>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</si>
  <si>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</si>
  <si>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</si>
  <si>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</si>
  <si>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</si>
  <si>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</si>
  <si>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</si>
  <si>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</si>
  <si>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</si>
  <si>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</si>
  <si>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</si>
  <si>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</si>
  <si>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</si>
  <si>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</si>
  <si>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</si>
  <si>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</si>
  <si>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</si>
  <si>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</si>
  <si>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</si>
  <si>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</si>
  <si>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</si>
  <si>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</si>
  <si>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</si>
  <si>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</si>
  <si>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</si>
  <si>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</si>
  <si>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</si>
  <si>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</si>
  <si>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</si>
  <si>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</si>
  <si>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</si>
  <si>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</si>
  <si>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</si>
  <si>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</si>
  <si>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</si>
  <si>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</si>
  <si>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</si>
  <si>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</si>
  <si>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</si>
  <si>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</si>
  <si>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</si>
  <si>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</si>
  <si>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</si>
  <si>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</si>
  <si>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</si>
  <si>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</si>
  <si>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</si>
  <si>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</si>
  <si>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</si>
  <si>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</si>
  <si>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</si>
  <si>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</si>
  <si>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</si>
  <si>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</si>
  <si>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</si>
  <si>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</si>
  <si>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</si>
  <si>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</si>
  <si>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</si>
  <si>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</si>
  <si>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</si>
  <si>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</si>
  <si>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</si>
  <si>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</si>
  <si>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</si>
  <si>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</si>
  <si>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</si>
  <si>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</si>
  <si>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</si>
  <si>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</si>
  <si>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</si>
  <si>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</si>
  <si>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</si>
  <si>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</si>
  <si>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</si>
  <si>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</si>
  <si>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</si>
  <si>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</si>
  <si>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</si>
  <si>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</si>
  <si>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</si>
  <si>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</si>
  <si>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</si>
  <si>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</si>
  <si>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</si>
  <si>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</si>
  <si>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</si>
  <si>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</si>
  <si>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</si>
  <si>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</si>
  <si>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</si>
  <si>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</si>
  <si>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</si>
  <si>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</si>
  <si>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</si>
  <si>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</si>
  <si>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</si>
  <si>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</si>
  <si>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</si>
  <si>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</si>
  <si>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</si>
  <si>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</si>
  <si>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</si>
  <si>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</si>
  <si>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</si>
  <si>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</si>
  <si>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</si>
  <si>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</si>
  <si>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</si>
  <si>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</si>
  <si>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</si>
  <si>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</si>
  <si>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</si>
  <si>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</si>
  <si>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</si>
  <si>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</si>
  <si>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</si>
  <si>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</si>
  <si>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</si>
  <si>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</si>
  <si>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</si>
  <si>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</si>
  <si>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</si>
  <si>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</si>
  <si>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</si>
  <si>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</si>
  <si>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</si>
  <si>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</si>
  <si>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</si>
  <si>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</si>
  <si>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</si>
  <si>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</si>
  <si>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</si>
  <si>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</si>
  <si>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</si>
  <si>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</si>
  <si>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</si>
  <si>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</si>
  <si>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</si>
  <si>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</si>
  <si>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</si>
  <si>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</si>
  <si>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</si>
  <si>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</si>
  <si>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</si>
  <si>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</si>
  <si>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</si>
  <si>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</si>
  <si>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</si>
  <si>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</si>
  <si>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</si>
  <si>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</si>
  <si>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</si>
  <si>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</si>
  <si>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</si>
  <si>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</si>
  <si>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</si>
  <si>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</si>
  <si>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</si>
  <si>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</si>
  <si>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</si>
  <si>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</si>
  <si>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</si>
  <si>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</si>
  <si>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</si>
  <si>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</si>
  <si>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</si>
  <si>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</si>
  <si>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</si>
  <si>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</si>
  <si>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</si>
  <si>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</si>
  <si>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</si>
  <si>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</si>
  <si>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</si>
  <si>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</si>
  <si>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</si>
  <si>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</si>
  <si>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</si>
  <si>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</si>
  <si>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</si>
  <si>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</si>
  <si>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</si>
  <si>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</si>
  <si>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</si>
  <si>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</si>
  <si>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</si>
  <si>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</si>
  <si>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</si>
  <si>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</si>
  <si>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</si>
  <si>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</si>
  <si>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</si>
  <si>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</si>
  <si>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</si>
  <si>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</si>
  <si>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</si>
  <si>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</si>
  <si>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</si>
  <si>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</si>
  <si>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</si>
  <si>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</si>
  <si>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</si>
  <si>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</si>
  <si>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</si>
  <si>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</si>
  <si>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</si>
  <si>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</si>
  <si>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</si>
  <si>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</si>
  <si>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</si>
  <si>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</si>
  <si>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</si>
  <si>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</si>
  <si>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</si>
  <si>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</si>
  <si>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</si>
  <si>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</si>
  <si>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</si>
  <si>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</si>
  <si>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</si>
  <si>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</si>
  <si>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</si>
  <si>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</si>
  <si>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</si>
  <si>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</si>
  <si>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</si>
  <si>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</si>
  <si>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</si>
  <si>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</si>
  <si>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</si>
  <si>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</si>
  <si>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</si>
  <si>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</si>
  <si>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</si>
  <si>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</si>
  <si>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</si>
  <si>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</si>
  <si>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</si>
  <si>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</si>
  <si>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</si>
  <si>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</si>
  <si>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</si>
  <si>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</si>
  <si>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</si>
  <si>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</si>
  <si>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</si>
  <si>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</si>
  <si>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</si>
  <si>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</si>
  <si>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</si>
  <si>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</si>
  <si>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</si>
  <si>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</si>
  <si>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</si>
  <si>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</si>
  <si>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</si>
  <si>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</si>
  <si>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</si>
  <si>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</si>
  <si>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</si>
  <si>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</si>
  <si>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</si>
  <si>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</si>
  <si>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</si>
  <si>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</si>
  <si>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</si>
  <si>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</si>
  <si>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</si>
  <si>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</si>
  <si>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</si>
  <si>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</si>
  <si>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</si>
  <si>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</si>
  <si>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</si>
  <si>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</si>
  <si>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</si>
  <si>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</si>
  <si>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</si>
  <si>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</si>
  <si>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</si>
  <si>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</si>
  <si>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</si>
  <si>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</si>
  <si>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</si>
  <si>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</si>
  <si>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</si>
  <si>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</si>
  <si>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</si>
  <si>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</si>
  <si>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</si>
  <si>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</si>
  <si>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</si>
  <si>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</si>
  <si>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</si>
  <si>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</si>
  <si>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</si>
  <si>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</si>
  <si>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</si>
  <si>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</si>
  <si>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</si>
  <si>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</si>
  <si>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</si>
  <si>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</si>
  <si>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</si>
  <si>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</si>
  <si>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</si>
  <si>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</si>
  <si>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</si>
  <si>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</si>
  <si>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</si>
  <si>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</si>
  <si>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</si>
  <si>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</si>
  <si>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</si>
  <si>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</si>
  <si>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</si>
  <si>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</si>
  <si>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</si>
  <si>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</si>
  <si>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</si>
  <si>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</si>
  <si>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</si>
  <si>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</si>
  <si>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</si>
  <si>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</si>
  <si>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</si>
  <si>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</si>
  <si>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</si>
  <si>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</si>
  <si>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</si>
  <si>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</si>
  <si>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</si>
  <si>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</si>
  <si>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</si>
  <si>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</si>
  <si>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</si>
  <si>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</si>
  <si>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</si>
  <si>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</si>
  <si>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</si>
  <si>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</si>
  <si>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</si>
  <si>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</si>
  <si>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</si>
  <si>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</si>
  <si>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</si>
  <si>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</si>
  <si>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</si>
  <si>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</si>
  <si>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</si>
  <si>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</si>
  <si>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</si>
  <si>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</si>
  <si>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</si>
  <si>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</si>
  <si>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</si>
  <si>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</si>
  <si>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</si>
  <si>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</si>
  <si>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</si>
  <si>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</si>
  <si>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</si>
  <si>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</si>
  <si>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</si>
  <si>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</si>
  <si>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</si>
  <si>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</si>
  <si>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</si>
  <si>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</si>
  <si>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</si>
  <si>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</si>
  <si>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</si>
  <si>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</si>
  <si>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</si>
  <si>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</si>
  <si>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</si>
  <si>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</si>
  <si>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</si>
  <si>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</si>
  <si>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</si>
  <si>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</si>
  <si>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</si>
  <si>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</si>
  <si>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</si>
  <si>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</si>
  <si>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</si>
  <si>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</si>
  <si>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</si>
  <si>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</si>
  <si>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</si>
  <si>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</si>
  <si>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</si>
  <si>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</si>
  <si>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</si>
  <si>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</si>
  <si>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</si>
  <si>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</si>
  <si>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</si>
  <si>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</si>
  <si>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</si>
  <si>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</si>
  <si>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</si>
  <si>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</si>
  <si>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</si>
  <si>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</si>
  <si>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</si>
  <si>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</si>
  <si>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</si>
  <si>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</si>
  <si>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</si>
  <si>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</si>
  <si>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</si>
  <si>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</si>
  <si>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</si>
  <si>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</si>
  <si>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</si>
  <si>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</si>
  <si>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</si>
  <si>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</si>
  <si>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</si>
  <si>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</si>
  <si>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</si>
  <si>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</si>
  <si>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</si>
  <si>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</si>
  <si>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</si>
  <si>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</si>
  <si>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</si>
  <si>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</si>
  <si>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</si>
  <si>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</si>
  <si>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</si>
  <si>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</si>
  <si>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</si>
  <si>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</si>
  <si>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</si>
  <si>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</si>
  <si>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</si>
  <si>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</si>
  <si>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</si>
  <si>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</si>
  <si>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</si>
  <si>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</si>
  <si>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</si>
  <si>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</si>
  <si>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</si>
  <si>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</si>
  <si>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</si>
  <si>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</si>
  <si>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</si>
  <si>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</si>
  <si>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</si>
  <si>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</si>
  <si>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</si>
  <si>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</si>
  <si>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</si>
  <si>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</si>
  <si>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</si>
  <si>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</si>
  <si>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</si>
  <si>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</si>
  <si>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</si>
  <si>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</si>
  <si>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</si>
  <si>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</si>
  <si>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</si>
  <si>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</si>
  <si>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</si>
  <si>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</si>
  <si>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</si>
  <si>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</si>
  <si>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</si>
  <si>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</si>
  <si>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</si>
  <si>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</si>
  <si>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</si>
  <si>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</si>
  <si>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</si>
  <si>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</si>
  <si>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</si>
  <si>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</si>
  <si>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</si>
  <si>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</si>
  <si>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</si>
  <si>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</si>
  <si>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</si>
  <si>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</si>
  <si>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</si>
  <si>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</si>
  <si>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</si>
  <si>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</si>
  <si>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</si>
  <si>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</si>
  <si>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</si>
  <si>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</si>
  <si>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</si>
  <si>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</si>
  <si>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</si>
  <si>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</si>
  <si>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</si>
  <si>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</si>
  <si>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</si>
  <si>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</si>
  <si>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</si>
  <si>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</si>
  <si>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</si>
  <si>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</si>
  <si>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</si>
  <si>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</si>
  <si>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</si>
  <si>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</si>
  <si>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</si>
  <si>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</si>
  <si>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</si>
  <si>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</si>
  <si>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</si>
  <si>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</si>
  <si>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</si>
  <si>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</si>
  <si>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</si>
  <si>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</si>
  <si>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</si>
  <si>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</si>
  <si>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</si>
  <si>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</si>
  <si>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</si>
  <si>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</si>
  <si>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</si>
  <si>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</si>
  <si>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</si>
  <si>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</si>
  <si>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</si>
  <si>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</si>
  <si>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</si>
  <si>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</si>
  <si>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</si>
  <si>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</si>
  <si>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</si>
  <si>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</si>
  <si>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</si>
  <si>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</si>
  <si>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</si>
  <si>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</si>
  <si>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</si>
  <si>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</si>
  <si>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</si>
  <si>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</si>
  <si>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</si>
  <si>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</si>
  <si>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</si>
  <si>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</si>
  <si>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</si>
  <si>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</si>
  <si>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</si>
  <si>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</si>
  <si>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</si>
  <si>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</si>
  <si>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</si>
  <si>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</si>
  <si>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</si>
  <si>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</si>
  <si>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</si>
  <si>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</si>
  <si>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</si>
  <si>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</si>
  <si>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</si>
  <si>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</si>
  <si>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</si>
  <si>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</si>
  <si>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</si>
  <si>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</si>
  <si>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</si>
  <si>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</si>
  <si>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</si>
  <si>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</si>
  <si>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</si>
  <si>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</si>
  <si>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</si>
  <si>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</si>
  <si>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</si>
  <si>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</si>
  <si>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</si>
  <si>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</si>
  <si>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</si>
  <si>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</si>
  <si>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</si>
  <si>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</si>
  <si>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</si>
  <si>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</si>
  <si>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</si>
  <si>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</si>
  <si>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</si>
  <si>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</si>
  <si>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</si>
  <si>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</si>
  <si>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</si>
  <si>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</si>
  <si>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</si>
  <si>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</si>
  <si>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</si>
  <si>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</si>
  <si>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</si>
  <si>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</si>
  <si>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</si>
  <si>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</si>
  <si>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</si>
  <si>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</si>
  <si>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</si>
  <si>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</si>
  <si>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</si>
  <si>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</si>
  <si>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</si>
  <si>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</si>
  <si>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</si>
  <si>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</si>
  <si>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</si>
  <si>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</si>
  <si>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</si>
  <si>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</si>
  <si>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</si>
  <si>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</si>
  <si>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</si>
  <si>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</si>
  <si>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</si>
  <si>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</si>
  <si>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</si>
  <si>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</si>
  <si>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</si>
  <si>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</si>
  <si>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</si>
  <si>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</si>
  <si>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</si>
  <si>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</si>
  <si>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</si>
  <si>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</si>
  <si>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</si>
  <si>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</si>
  <si>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</si>
  <si>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</si>
  <si>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</si>
  <si>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</si>
  <si>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</si>
  <si>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</si>
  <si>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</si>
  <si>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</si>
  <si>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</si>
  <si>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</si>
  <si>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</si>
  <si>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</si>
  <si>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</si>
  <si>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</si>
  <si>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</si>
  <si>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</si>
  <si>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</si>
  <si>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</si>
  <si>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</si>
  <si>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</si>
  <si>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</si>
  <si>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</si>
  <si>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</si>
  <si>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</si>
  <si>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</si>
  <si>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</si>
  <si>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</si>
  <si>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</si>
  <si>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</si>
  <si>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</si>
  <si>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</si>
  <si>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</si>
  <si>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</si>
  <si>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</si>
  <si>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</si>
  <si>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</si>
  <si>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</si>
  <si>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</si>
  <si>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</si>
  <si>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</si>
  <si>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</si>
  <si>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</si>
  <si>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</si>
  <si>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</si>
  <si>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</si>
  <si>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</si>
  <si>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</si>
  <si>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</si>
  <si>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</si>
  <si>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</si>
  <si>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</si>
  <si>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</si>
  <si>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</si>
  <si>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</si>
  <si>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</si>
  <si>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</si>
  <si>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</si>
  <si>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</si>
  <si>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</si>
  <si>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</si>
  <si>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</si>
  <si>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</si>
  <si>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</si>
  <si>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</si>
  <si>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</si>
  <si>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</si>
  <si>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</si>
  <si>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</si>
  <si>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</si>
  <si>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</si>
  <si>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</si>
  <si>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</si>
  <si>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</si>
  <si>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</si>
  <si>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</si>
  <si>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</si>
  <si>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</si>
  <si>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</si>
  <si>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</si>
  <si>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</si>
  <si>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</si>
  <si>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</si>
  <si>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</si>
  <si>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</si>
  <si>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</si>
  <si>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</si>
  <si>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</si>
  <si>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</si>
  <si>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</si>
  <si>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</si>
  <si>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</si>
  <si>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</si>
  <si>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</si>
  <si>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</si>
  <si>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</si>
  <si>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</si>
  <si>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</si>
  <si>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</si>
  <si>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</si>
  <si>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</si>
  <si>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</si>
  <si>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</si>
  <si>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</si>
  <si>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</si>
  <si>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</si>
  <si>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</si>
  <si>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</si>
  <si>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</si>
  <si>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</si>
  <si>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</si>
  <si>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</si>
  <si>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</si>
  <si>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</si>
  <si>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</si>
  <si>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</si>
  <si>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</si>
  <si>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</si>
  <si>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</si>
  <si>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</si>
  <si>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</si>
  <si>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</si>
  <si>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</si>
  <si>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</si>
  <si>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</si>
  <si>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</si>
  <si>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</si>
  <si>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</si>
  <si>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</si>
  <si>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</si>
  <si>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</si>
  <si>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</si>
  <si>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</si>
  <si>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</si>
  <si>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</si>
  <si>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</si>
  <si>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</si>
  <si>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</si>
  <si>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</si>
  <si>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</si>
  <si>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</si>
  <si>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</si>
  <si>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</si>
  <si>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</si>
  <si>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</si>
  <si>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</si>
  <si>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</si>
  <si>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</si>
  <si>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</si>
  <si>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</si>
  <si>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</si>
  <si>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</si>
  <si>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</si>
  <si>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</si>
  <si>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</si>
  <si>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</si>
  <si>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</si>
  <si>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</si>
  <si>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</si>
  <si>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</si>
  <si>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</si>
  <si>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</si>
  <si>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</si>
  <si>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</si>
  <si>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</si>
  <si>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</si>
  <si>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</si>
  <si>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</si>
  <si>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</si>
  <si>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</si>
  <si>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</si>
  <si>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</si>
  <si>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</si>
  <si>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</si>
  <si>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</si>
  <si>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</si>
  <si>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</si>
  <si>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</si>
  <si>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</si>
  <si>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</si>
  <si>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</si>
  <si>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</si>
  <si>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</si>
  <si>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</si>
  <si>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</si>
  <si>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</si>
  <si>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</si>
  <si>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</si>
  <si>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</si>
  <si>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</si>
  <si>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</si>
  <si>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</si>
  <si>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</si>
  <si>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</si>
  <si>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</si>
  <si>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</si>
  <si>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</si>
  <si>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</si>
  <si>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</si>
  <si>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</si>
  <si>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</si>
  <si>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</si>
  <si>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</si>
  <si>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</si>
  <si>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</si>
  <si>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</si>
  <si>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</si>
  <si>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</si>
  <si>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</si>
  <si>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</si>
  <si>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</si>
  <si>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</si>
  <si>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</si>
  <si>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</si>
  <si>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</si>
  <si>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</si>
  <si>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</si>
  <si>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</si>
  <si>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</si>
  <si>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</si>
  <si>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</si>
  <si>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</si>
  <si>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</si>
  <si>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</si>
  <si>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</si>
  <si>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</si>
  <si>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</si>
  <si>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</si>
  <si>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</si>
  <si>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</si>
  <si>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</si>
  <si>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</si>
  <si>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</si>
  <si>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</si>
  <si>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</si>
  <si>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</si>
  <si>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</si>
  <si>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</si>
  <si>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</si>
  <si>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</si>
  <si>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</si>
  <si>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</si>
  <si>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</si>
  <si>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</si>
  <si>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</si>
  <si>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</si>
  <si>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</si>
  <si>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</si>
  <si>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</si>
  <si>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</si>
  <si>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</si>
  <si>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</si>
  <si>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</si>
  <si>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</si>
  <si>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</si>
  <si>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</si>
  <si>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</si>
  <si>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</si>
  <si>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</si>
  <si>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</si>
  <si>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</si>
  <si>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</si>
  <si>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</si>
  <si>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</si>
  <si>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</si>
  <si>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</si>
  <si>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</si>
  <si>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</si>
  <si>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</si>
  <si>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</si>
  <si>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</si>
  <si>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</si>
  <si>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</si>
  <si>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</si>
  <si>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</si>
  <si>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</si>
  <si>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</si>
  <si>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</si>
  <si>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</si>
  <si>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</si>
  <si>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</si>
  <si>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</si>
  <si>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</si>
  <si>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</si>
  <si>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</si>
  <si>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</si>
  <si>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</si>
  <si>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</si>
  <si>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</si>
  <si>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</si>
  <si>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</si>
  <si>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</si>
  <si>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</si>
  <si>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</si>
  <si>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</si>
  <si>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</si>
  <si>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</si>
  <si>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</si>
  <si>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</si>
  <si>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</si>
  <si>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</si>
  <si>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</si>
  <si>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</si>
  <si>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</si>
  <si>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</si>
  <si>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</si>
  <si>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</si>
  <si>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</si>
  <si>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</si>
  <si>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</si>
  <si>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</si>
  <si>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</si>
  <si>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</si>
  <si>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</si>
  <si>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</si>
  <si>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</si>
  <si>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</si>
  <si>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</si>
  <si>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</si>
  <si>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</si>
  <si>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</si>
  <si>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</si>
  <si>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</si>
  <si>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</si>
  <si>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</si>
  <si>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</si>
  <si>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</si>
  <si>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</si>
  <si>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</si>
  <si>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</si>
  <si>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</si>
  <si>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</si>
  <si>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</si>
  <si>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</si>
  <si>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</si>
  <si>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</si>
  <si>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</si>
  <si>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</si>
  <si>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</si>
  <si>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</si>
  <si>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</si>
  <si>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</si>
  <si>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</si>
  <si>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</si>
  <si>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</si>
  <si>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</si>
  <si>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</si>
  <si>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</si>
  <si>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</si>
  <si>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</si>
  <si>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</si>
  <si>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</si>
  <si>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</si>
  <si>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</si>
  <si>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</si>
  <si>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</si>
  <si>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</si>
  <si>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</si>
  <si>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</si>
  <si>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</si>
  <si>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</si>
  <si>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</si>
  <si>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</si>
  <si>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</si>
  <si>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</si>
  <si>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</si>
  <si>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</si>
  <si>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</si>
  <si>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</si>
  <si>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</si>
  <si>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</si>
  <si>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</si>
  <si>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</si>
  <si>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</si>
  <si>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</si>
  <si>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</si>
  <si>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</si>
  <si>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</si>
  <si>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</si>
  <si>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</si>
  <si>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</si>
  <si>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</si>
  <si>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</si>
  <si>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</si>
  <si>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</si>
  <si>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</si>
  <si>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</si>
  <si>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</si>
  <si>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</si>
  <si>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</si>
  <si>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</si>
  <si>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</si>
  <si>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</si>
  <si>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</si>
  <si>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</si>
  <si>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</si>
  <si>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</si>
  <si>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</si>
  <si>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</si>
  <si>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</si>
  <si>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</si>
  <si>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</si>
  <si>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</si>
  <si>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</si>
  <si>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</si>
  <si>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</si>
  <si>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</si>
  <si>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</si>
  <si>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</si>
  <si>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</si>
  <si>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</si>
  <si>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</si>
  <si>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</si>
  <si>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</si>
  <si>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</si>
  <si>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</si>
  <si>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</si>
  <si>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</si>
  <si>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</si>
  <si>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</si>
  <si>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</si>
  <si>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</si>
  <si>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</si>
  <si>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</si>
  <si>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</si>
  <si>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</si>
  <si>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</si>
  <si>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</si>
  <si>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</si>
  <si>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</si>
  <si>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</si>
  <si>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</si>
  <si>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</si>
  <si>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</si>
  <si>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</si>
  <si>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</si>
  <si>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</si>
  <si>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</si>
  <si>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</si>
  <si>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</si>
  <si>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</si>
  <si>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</si>
  <si>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</si>
  <si>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</si>
  <si>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</si>
  <si>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</si>
  <si>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</si>
  <si>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</si>
  <si>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</si>
  <si>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</si>
  <si>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</si>
  <si>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</si>
  <si>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</si>
  <si>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</si>
  <si>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</si>
  <si>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</si>
  <si>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</si>
  <si>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</si>
  <si>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</si>
  <si>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</si>
  <si>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</si>
  <si>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</si>
  <si>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</si>
  <si>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</si>
  <si>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</si>
  <si>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</si>
  <si>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</si>
  <si>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</si>
  <si>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</si>
  <si>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</si>
  <si>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</si>
  <si>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</si>
  <si>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</si>
  <si>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</si>
  <si>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</si>
  <si>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</si>
  <si>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</si>
  <si>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</si>
  <si>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</si>
  <si>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</si>
  <si>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</si>
  <si>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</si>
  <si>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</si>
  <si>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</si>
  <si>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</si>
  <si>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</si>
  <si>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</si>
  <si>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</si>
  <si>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</si>
  <si>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</si>
  <si>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</si>
  <si>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</si>
  <si>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</si>
  <si>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</si>
  <si>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</si>
  <si>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</si>
  <si>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</si>
  <si>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</si>
  <si>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</si>
  <si>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</si>
  <si>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</si>
  <si>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</si>
  <si>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</si>
  <si>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</si>
  <si>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</si>
  <si>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</si>
  <si>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</si>
  <si>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</si>
  <si>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</si>
  <si>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</si>
  <si>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</si>
  <si>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</si>
  <si>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</si>
  <si>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</si>
  <si>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</si>
  <si>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</si>
  <si>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</si>
  <si>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</si>
  <si>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</si>
  <si>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</si>
  <si>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</si>
  <si>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</si>
  <si>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</si>
  <si>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</si>
  <si>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</si>
  <si>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</si>
  <si>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</si>
  <si>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</si>
  <si>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</si>
  <si>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</si>
  <si>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</si>
  <si>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</si>
  <si>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</si>
  <si>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</si>
  <si>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</si>
  <si>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</si>
  <si>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</si>
  <si>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</si>
  <si>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</si>
  <si>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</si>
  <si>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</si>
  <si>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</si>
  <si>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</si>
  <si>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</si>
  <si>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</si>
  <si>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</si>
  <si>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</si>
  <si>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</si>
  <si>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</si>
  <si>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</si>
  <si>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</si>
  <si>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</si>
  <si>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</si>
  <si>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</si>
  <si>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</si>
  <si>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</si>
  <si>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</si>
  <si>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</si>
  <si>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</si>
  <si>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</si>
  <si>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</si>
  <si>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</si>
  <si>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</si>
  <si>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</si>
  <si>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</si>
  <si>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</si>
  <si>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</si>
  <si>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</si>
  <si>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</si>
  <si>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</si>
  <si>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</si>
  <si>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</si>
  <si>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</si>
  <si>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</si>
  <si>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</si>
  <si>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</si>
  <si>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</si>
  <si>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</si>
  <si>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</si>
  <si>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</si>
  <si>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</si>
  <si>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</si>
  <si>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</si>
  <si>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</si>
  <si>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</si>
  <si>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</si>
  <si>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</si>
  <si>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</si>
  <si>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</si>
  <si>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</si>
  <si>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</si>
  <si>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</si>
  <si>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</si>
  <si>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</si>
  <si>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</si>
  <si>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</si>
  <si>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</si>
  <si>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</si>
  <si>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</si>
  <si>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</si>
  <si>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</si>
  <si>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</si>
  <si>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</si>
  <si>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</si>
  <si>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</si>
  <si>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</si>
  <si>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</si>
  <si>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</si>
  <si>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</si>
  <si>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</si>
  <si>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</si>
  <si>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</si>
  <si>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</si>
  <si>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</si>
  <si>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</si>
  <si>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</si>
  <si>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</si>
  <si>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</si>
  <si>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</si>
  <si>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</si>
  <si>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</si>
  <si>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</si>
  <si>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</si>
  <si>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</si>
  <si>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</si>
  <si>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</si>
  <si>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</si>
  <si>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</si>
  <si>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</si>
  <si>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</si>
  <si>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</si>
  <si>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</si>
  <si>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</si>
  <si>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</si>
  <si>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</si>
  <si>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</si>
  <si>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</si>
  <si>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</si>
  <si>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</si>
  <si>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</si>
  <si>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</si>
  <si>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</si>
  <si>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</si>
  <si>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</si>
  <si>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</si>
  <si>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</si>
  <si>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</si>
  <si>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</si>
  <si>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</si>
  <si>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</si>
  <si>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</si>
  <si>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</si>
  <si>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</si>
  <si>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</si>
  <si>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</si>
  <si>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</si>
  <si>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</si>
  <si>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</si>
  <si>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</si>
  <si>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</si>
  <si>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</si>
  <si>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</si>
  <si>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</si>
  <si>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</si>
  <si>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</si>
  <si>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</si>
  <si>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</si>
  <si>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</si>
  <si>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</si>
  <si>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</si>
  <si>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</si>
  <si>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</si>
  <si>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</si>
  <si>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</si>
  <si>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</si>
  <si>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</si>
  <si>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</si>
  <si>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</si>
  <si>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</si>
  <si>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</si>
  <si>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</si>
  <si>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</si>
  <si>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</si>
  <si>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</si>
  <si>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</si>
  <si>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</si>
  <si>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</si>
  <si>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</si>
  <si>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</si>
  <si>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</si>
  <si>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</si>
  <si>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</si>
  <si>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</si>
  <si>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</si>
  <si>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</si>
  <si>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</si>
  <si>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</si>
  <si>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</si>
  <si>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</si>
  <si>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</si>
  <si>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</si>
  <si>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</si>
  <si>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</si>
  <si>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</si>
  <si>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</si>
  <si>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</si>
  <si>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</si>
  <si>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</si>
  <si>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</si>
  <si>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</si>
  <si>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</si>
  <si>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</si>
  <si>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</si>
  <si>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</si>
  <si>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</si>
  <si>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</si>
  <si>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</si>
  <si>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</si>
  <si>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</si>
  <si>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</si>
  <si>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</si>
  <si>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</si>
  <si>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</si>
  <si>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</si>
  <si>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</si>
  <si>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</si>
  <si>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</si>
  <si>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</si>
  <si>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</si>
  <si>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</si>
  <si>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</si>
  <si>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</si>
  <si>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</si>
  <si>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</si>
  <si>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</si>
  <si>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</si>
  <si>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</si>
  <si>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</si>
  <si>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</si>
  <si>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</si>
  <si>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</si>
  <si>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</si>
  <si>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</si>
  <si>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</si>
  <si>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</si>
  <si>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</si>
  <si>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</si>
  <si>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</si>
  <si>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</si>
  <si>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</si>
  <si>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</si>
  <si>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</si>
  <si>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</si>
  <si>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</si>
  <si>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</si>
  <si>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</si>
  <si>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</si>
  <si>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</si>
  <si>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</si>
  <si>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</si>
  <si>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</si>
  <si>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</si>
  <si>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</si>
  <si>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</si>
  <si>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</si>
  <si>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</si>
  <si>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</si>
  <si>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</si>
  <si>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</si>
  <si>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</si>
  <si>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</si>
  <si>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</si>
  <si>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</si>
  <si>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</si>
  <si>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</si>
  <si>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</si>
  <si>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</si>
  <si>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</si>
  <si>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</si>
  <si>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</si>
  <si>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</si>
  <si>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</si>
  <si>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</si>
  <si>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</si>
  <si>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</si>
  <si>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</si>
  <si>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</si>
  <si>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</si>
  <si>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</si>
  <si>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</si>
  <si>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</si>
  <si>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</si>
  <si>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</si>
  <si>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</si>
  <si>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</si>
  <si>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</si>
  <si>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</si>
  <si>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</si>
  <si>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</si>
  <si>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</si>
  <si>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</si>
  <si>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</si>
  <si>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</si>
  <si>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</si>
  <si>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</si>
  <si>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</si>
  <si>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</si>
  <si>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</si>
  <si>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</si>
  <si>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</si>
  <si>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</si>
  <si>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</si>
  <si>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</si>
  <si>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</si>
  <si>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</si>
  <si>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</si>
  <si>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</si>
  <si>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</si>
  <si>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</si>
  <si>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</si>
  <si>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</si>
  <si>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</si>
  <si>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</si>
  <si>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</si>
  <si>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</si>
  <si>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</si>
  <si>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</si>
  <si>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</si>
  <si>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</si>
  <si>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</si>
  <si>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</si>
  <si>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</si>
  <si>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</si>
  <si>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</si>
  <si>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</si>
  <si>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</si>
  <si>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</si>
  <si>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</si>
  <si>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</si>
  <si>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</si>
  <si>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</si>
  <si>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</si>
  <si>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</si>
  <si>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</si>
  <si>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</si>
  <si>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</si>
  <si>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</si>
  <si>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</si>
  <si>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</si>
  <si>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</si>
  <si>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</si>
  <si>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</si>
  <si>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</si>
  <si>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</si>
  <si>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</si>
  <si>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</si>
  <si>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</si>
  <si>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</si>
  <si>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</si>
  <si>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</si>
  <si>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</si>
  <si>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</si>
  <si>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</si>
  <si>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</si>
  <si>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</si>
  <si>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</si>
  <si>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</si>
  <si>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</si>
  <si>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</si>
  <si>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</si>
  <si>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</si>
  <si>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</si>
  <si>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</si>
  <si>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</si>
  <si>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</si>
  <si>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</si>
  <si>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</si>
  <si>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</si>
  <si>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</si>
  <si>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</si>
  <si>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</si>
  <si>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</si>
  <si>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</si>
  <si>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</si>
  <si>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</si>
  <si>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</si>
  <si>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</si>
  <si>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</si>
  <si>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</si>
  <si>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</si>
  <si>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</si>
  <si>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</si>
  <si>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</si>
  <si>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</si>
  <si>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</si>
  <si>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</si>
  <si>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</si>
  <si>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</si>
  <si>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</si>
  <si>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</si>
  <si>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</si>
  <si>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</si>
  <si>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</si>
  <si>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</si>
  <si>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</si>
  <si>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</si>
  <si>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</si>
  <si>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</si>
  <si>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</si>
  <si>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</si>
  <si>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</si>
  <si>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</si>
  <si>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</si>
  <si>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</si>
  <si>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</si>
  <si>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</si>
  <si>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</si>
  <si>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</si>
  <si>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</si>
  <si>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</si>
  <si>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</si>
  <si>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</si>
  <si>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</si>
  <si>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</si>
  <si>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</si>
  <si>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</si>
  <si>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</si>
  <si>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</si>
  <si>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</si>
  <si>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</si>
  <si>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</si>
  <si>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</si>
  <si>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</si>
  <si>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</si>
  <si>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</si>
  <si>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</si>
  <si>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</si>
  <si>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</si>
  <si>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</si>
  <si>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</si>
  <si>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</si>
  <si>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</si>
  <si>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</si>
  <si>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</si>
  <si>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</si>
  <si>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</si>
  <si>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</si>
  <si>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</si>
  <si>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</si>
  <si>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</si>
  <si>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</si>
  <si>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</si>
  <si>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</si>
  <si>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</si>
  <si>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</si>
  <si>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</si>
  <si>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</si>
  <si>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</si>
  <si>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</si>
  <si>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</si>
  <si>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</si>
  <si>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</si>
  <si>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</si>
  <si>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</si>
  <si>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</si>
  <si>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</si>
  <si>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</si>
  <si>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</si>
  <si>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</si>
  <si>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</si>
  <si>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</si>
  <si>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</si>
  <si>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</si>
  <si>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</si>
  <si>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</si>
  <si>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</si>
  <si>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</si>
  <si>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</si>
  <si>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</si>
  <si>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</si>
  <si>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</si>
  <si>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</si>
  <si>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</si>
  <si>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</si>
  <si>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</si>
  <si>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</si>
  <si>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</si>
  <si>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</si>
  <si>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</si>
  <si>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</si>
  <si>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</si>
  <si>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</si>
  <si>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</si>
  <si>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</si>
  <si>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</si>
  <si>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</si>
  <si>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</si>
  <si>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</si>
  <si>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</si>
  <si>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</si>
  <si>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</si>
  <si>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</si>
  <si>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</si>
  <si>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</si>
  <si>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</si>
  <si>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</si>
  <si>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</si>
  <si>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</si>
  <si>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</si>
  <si>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</si>
  <si>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</si>
  <si>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</si>
  <si>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</si>
  <si>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</si>
  <si>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</si>
  <si>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</si>
  <si>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</si>
  <si>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</si>
  <si>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</si>
  <si>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</si>
  <si>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</si>
  <si>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</si>
  <si>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</si>
  <si>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</si>
  <si>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</si>
  <si>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</si>
  <si>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</si>
  <si>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</si>
  <si>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</si>
  <si>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</si>
  <si>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</si>
  <si>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</si>
  <si>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</si>
  <si>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</si>
  <si>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</si>
  <si>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</si>
  <si>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</si>
  <si>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</si>
  <si>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</si>
  <si>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</si>
  <si>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</si>
  <si>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</si>
  <si>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</si>
  <si>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</si>
  <si>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</si>
  <si>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</si>
  <si>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</si>
  <si>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</si>
  <si>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</si>
  <si>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</si>
  <si>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</si>
  <si>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</si>
  <si>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</si>
  <si>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</si>
  <si>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</si>
  <si>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</si>
  <si>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</si>
  <si>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</si>
  <si>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</si>
  <si>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</si>
  <si>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</si>
  <si>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</si>
  <si>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</si>
  <si>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</si>
  <si>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</si>
  <si>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</si>
  <si>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</si>
  <si>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</si>
  <si>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</si>
  <si>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</si>
  <si>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</si>
  <si>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</si>
  <si>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</si>
  <si>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</si>
  <si>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</si>
  <si>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</si>
  <si>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</si>
  <si>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</si>
  <si>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</si>
  <si>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</si>
  <si>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</si>
  <si>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</si>
  <si>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</si>
  <si>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</si>
  <si>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</si>
  <si>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</si>
  <si>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</si>
  <si>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</si>
  <si>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</si>
  <si>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</si>
  <si>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</si>
  <si>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</si>
  <si>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</si>
  <si>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</si>
  <si>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</si>
  <si>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</si>
  <si>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</si>
  <si>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</si>
  <si>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</si>
  <si>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</si>
  <si>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</si>
  <si>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</si>
  <si>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</si>
  <si>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</si>
  <si>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</si>
  <si>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</si>
  <si>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</si>
  <si>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</si>
  <si>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</si>
  <si>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</si>
  <si>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</si>
  <si>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</si>
  <si>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</si>
  <si>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</si>
  <si>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</si>
  <si>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</si>
  <si>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</si>
  <si>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</si>
  <si>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</si>
  <si>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</si>
  <si>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</si>
  <si>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</si>
  <si>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</si>
  <si>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</si>
  <si>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</si>
  <si>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</si>
  <si>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</si>
  <si>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</si>
  <si>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</si>
  <si>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</si>
  <si>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</si>
  <si>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</si>
  <si>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</si>
  <si>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</si>
  <si>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</si>
  <si>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</si>
  <si>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</si>
  <si>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</si>
  <si>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</si>
  <si>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</si>
  <si>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</si>
  <si>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</si>
  <si>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</si>
  <si>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</si>
  <si>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</si>
  <si>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</si>
  <si>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</si>
  <si>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</si>
  <si>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</si>
  <si>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</si>
  <si>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</si>
  <si>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</si>
  <si>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</si>
  <si>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</si>
  <si>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</si>
  <si>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</si>
  <si>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</si>
  <si>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</si>
  <si>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</si>
  <si>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</si>
  <si>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</si>
  <si>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</si>
  <si>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</si>
  <si>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</si>
  <si>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</si>
  <si>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</si>
  <si>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</si>
  <si>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</si>
  <si>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</si>
  <si>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</si>
  <si>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</si>
  <si>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</si>
  <si>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</si>
  <si>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</si>
  <si>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</si>
  <si>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</si>
  <si>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</si>
  <si>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</si>
  <si>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</si>
  <si>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</si>
  <si>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</si>
  <si>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</si>
  <si>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</si>
  <si>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</si>
  <si>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</si>
  <si>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</si>
  <si>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</si>
  <si>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</si>
  <si>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</si>
  <si>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</si>
  <si>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</si>
  <si>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</si>
  <si>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</si>
  <si>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</si>
  <si>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</si>
  <si>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</si>
  <si>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</si>
  <si>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</si>
  <si>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</si>
  <si>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</si>
  <si>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</si>
  <si>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</si>
  <si>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</si>
  <si>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</si>
  <si>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</si>
  <si>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</si>
  <si>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</si>
  <si>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</si>
  <si>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</si>
  <si>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</si>
  <si>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</si>
  <si>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</si>
  <si>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</si>
  <si>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</si>
  <si>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</si>
  <si>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</si>
  <si>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</si>
  <si>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</si>
  <si>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</si>
  <si>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</si>
  <si>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</si>
  <si>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</si>
  <si>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</si>
  <si>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</si>
  <si>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</si>
  <si>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</si>
  <si>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</si>
  <si>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</si>
  <si>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</si>
  <si>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</si>
  <si>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</si>
  <si>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</si>
  <si>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</si>
  <si>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</si>
  <si>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</si>
  <si>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</si>
  <si>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</si>
  <si>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</si>
  <si>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</si>
  <si>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</si>
  <si>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</si>
  <si>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</si>
  <si>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</si>
  <si>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</si>
  <si>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</si>
  <si>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</si>
  <si>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</si>
  <si>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</si>
  <si>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</si>
  <si>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</si>
  <si>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</si>
  <si>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</si>
  <si>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</si>
  <si>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</si>
  <si>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</si>
  <si>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</si>
  <si>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</si>
  <si>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</si>
  <si>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</si>
  <si>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</si>
  <si>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</si>
  <si>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</si>
  <si>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</si>
  <si>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</si>
  <si>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</si>
  <si>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</si>
  <si>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</si>
  <si>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</si>
  <si>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</si>
  <si>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</si>
  <si>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</si>
  <si>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</si>
  <si>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</si>
  <si>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</si>
  <si>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</si>
  <si>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</si>
  <si>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</si>
  <si>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</si>
  <si>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</si>
  <si>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</si>
  <si>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</si>
  <si>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</si>
  <si>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</si>
  <si>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</si>
  <si>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</si>
  <si>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</si>
  <si>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</si>
  <si>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</si>
  <si>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</si>
  <si>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</si>
  <si>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</si>
  <si>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</si>
  <si>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</si>
  <si>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</si>
  <si>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</si>
  <si>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</si>
  <si>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</si>
  <si>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</si>
  <si>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</si>
  <si>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</si>
  <si>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</si>
  <si>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</si>
  <si>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</si>
  <si>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</si>
  <si>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</si>
  <si>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</si>
  <si>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</si>
  <si>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</si>
  <si>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</si>
  <si>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</si>
  <si>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</si>
  <si>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</si>
  <si>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</si>
  <si>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</si>
  <si>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</si>
  <si>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</si>
  <si>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</si>
  <si>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</si>
  <si>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</si>
  <si>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</si>
  <si>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</si>
  <si>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</si>
  <si>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</si>
  <si>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</si>
  <si>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</si>
  <si>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</si>
  <si>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</si>
  <si>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</si>
  <si>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</si>
  <si>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</si>
  <si>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</si>
  <si>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</si>
  <si>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</si>
  <si>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</si>
  <si>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</si>
  <si>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</si>
  <si>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</si>
  <si>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</si>
  <si>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</si>
  <si>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</si>
  <si>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</si>
  <si>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</si>
  <si>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</si>
  <si>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</si>
  <si>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</si>
  <si>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</si>
  <si>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</si>
  <si>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</si>
  <si>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</si>
  <si>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</si>
  <si>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</si>
  <si>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</si>
  <si>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</si>
  <si>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</si>
  <si>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</si>
  <si>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</si>
  <si>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</si>
  <si>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</si>
  <si>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</si>
  <si>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</si>
  <si>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</si>
  <si>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</si>
  <si>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</si>
  <si>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</si>
  <si>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</si>
  <si>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</si>
  <si>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</si>
  <si>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</si>
  <si>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</si>
  <si>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</si>
  <si>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</si>
  <si>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</si>
  <si>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</si>
  <si>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</si>
  <si>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</si>
  <si>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</si>
  <si>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</si>
  <si>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</si>
  <si>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</si>
  <si>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</si>
  <si>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</si>
  <si>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</si>
  <si>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</si>
  <si>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</si>
  <si>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</si>
  <si>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</si>
  <si>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</si>
  <si>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</si>
  <si>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</si>
  <si>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</si>
  <si>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</si>
  <si>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</si>
  <si>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</si>
  <si>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</si>
  <si>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</si>
  <si>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</si>
  <si>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</si>
  <si>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</si>
  <si>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</si>
  <si>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</si>
  <si>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</si>
  <si>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</si>
  <si>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</si>
  <si>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</si>
  <si>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</si>
  <si>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</si>
  <si>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</si>
  <si>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</si>
  <si>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</si>
  <si>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</si>
  <si>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</si>
  <si>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</si>
  <si>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</si>
  <si>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</si>
  <si>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</si>
  <si>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</si>
  <si>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</si>
  <si>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</si>
  <si>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</si>
  <si>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</si>
  <si>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</si>
  <si>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</si>
  <si>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</si>
  <si>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</si>
  <si>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</si>
  <si>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</si>
  <si>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</si>
  <si>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</si>
  <si>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</si>
  <si>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</si>
  <si>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</si>
  <si>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</si>
  <si>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</si>
  <si>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</si>
  <si>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</si>
  <si>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</si>
  <si>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</si>
  <si>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</si>
  <si>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</si>
  <si>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</si>
  <si>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</si>
  <si>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</si>
  <si>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</si>
  <si>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</si>
  <si>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</si>
  <si>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</si>
  <si>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</si>
  <si>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</si>
  <si>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</si>
  <si>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</si>
  <si>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</si>
  <si>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</si>
  <si>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</si>
  <si>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</si>
  <si>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</si>
  <si>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</si>
  <si>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</si>
  <si>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</si>
  <si>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</si>
  <si>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</si>
  <si>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</si>
  <si>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</si>
  <si>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</si>
  <si>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</si>
  <si>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</si>
  <si>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</si>
  <si>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</si>
  <si>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</si>
  <si>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</si>
  <si>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</si>
  <si>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</si>
  <si>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</si>
  <si>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</si>
  <si>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</si>
  <si>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</si>
  <si>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</si>
  <si>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</si>
  <si>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</si>
  <si>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</si>
  <si>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</si>
  <si>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</si>
  <si>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</si>
  <si>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</si>
  <si>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</si>
  <si>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</si>
  <si>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</si>
  <si>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</si>
  <si>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</si>
  <si>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</si>
  <si>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</si>
  <si>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</si>
  <si>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</si>
  <si>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</si>
  <si>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</si>
  <si>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</si>
  <si>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</si>
  <si>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</si>
  <si>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</si>
  <si>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</si>
  <si>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</si>
  <si>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</si>
  <si>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</si>
  <si>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</si>
  <si>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</si>
  <si>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</si>
  <si>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</si>
  <si>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</si>
  <si>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</si>
  <si>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</si>
  <si>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</si>
  <si>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</si>
  <si>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</si>
  <si>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</si>
  <si>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</si>
  <si>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</si>
  <si>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</si>
  <si>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</si>
  <si>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</si>
  <si>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</si>
  <si>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</si>
  <si>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</si>
  <si>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</si>
  <si>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</si>
  <si>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</si>
  <si>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</si>
  <si>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</si>
  <si>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</si>
  <si>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</si>
  <si>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</si>
  <si>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</si>
  <si>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</si>
  <si>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</si>
  <si>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</si>
  <si>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</si>
  <si>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</si>
  <si>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</si>
  <si>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</si>
  <si>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</si>
  <si>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</si>
  <si>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</si>
  <si>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</si>
  <si>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</si>
  <si>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</si>
  <si>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</si>
  <si>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</si>
  <si>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</si>
  <si>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</si>
  <si>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</si>
  <si>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</si>
  <si>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</si>
  <si>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</si>
  <si>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</si>
  <si>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</si>
  <si>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</si>
  <si>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</si>
  <si>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</si>
  <si>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</si>
  <si>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</si>
  <si>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</si>
  <si>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</si>
  <si>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</si>
  <si>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</si>
  <si>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</si>
  <si>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</si>
  <si>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</si>
  <si>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</si>
  <si>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</si>
  <si>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</si>
  <si>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</si>
  <si>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</si>
  <si>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</si>
  <si>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</si>
  <si>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</si>
  <si>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</si>
  <si>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</si>
  <si>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</si>
  <si>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</si>
  <si>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</si>
  <si>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</si>
  <si>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</si>
  <si>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</si>
  <si>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</si>
  <si>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</si>
  <si>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</si>
  <si>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</si>
  <si>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</si>
  <si>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</si>
  <si>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</si>
  <si>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</si>
  <si>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</si>
  <si>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</si>
  <si>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</si>
  <si>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</si>
  <si>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</si>
  <si>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</si>
  <si>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</si>
  <si>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</si>
  <si>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</si>
  <si>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</si>
  <si>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</si>
  <si>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</si>
  <si>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</si>
  <si>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</si>
  <si>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</si>
  <si>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</si>
  <si>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</si>
  <si>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</si>
  <si>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</si>
  <si>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</si>
  <si>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</si>
  <si>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</si>
  <si>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</si>
  <si>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</si>
  <si>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</si>
  <si>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</si>
  <si>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</si>
  <si>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</si>
  <si>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</si>
  <si>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</si>
  <si>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</si>
  <si>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</si>
  <si>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</si>
  <si>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</si>
  <si>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</si>
  <si>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</si>
  <si>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</si>
  <si>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</si>
  <si>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</si>
  <si>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</si>
  <si>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</si>
  <si>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</si>
  <si>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</si>
  <si>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</si>
  <si>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</si>
  <si>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</si>
  <si>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</si>
  <si>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</si>
  <si>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</si>
  <si>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</si>
  <si>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</si>
  <si>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</si>
  <si>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</si>
  <si>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</si>
  <si>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</si>
  <si>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</si>
  <si>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</si>
  <si>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</si>
  <si>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</si>
  <si>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</si>
  <si>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</si>
  <si>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</si>
  <si>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</si>
  <si>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</si>
  <si>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</si>
  <si>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</si>
  <si>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</si>
  <si>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</si>
  <si>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</si>
  <si>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</si>
  <si>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</si>
  <si>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</si>
  <si>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</si>
  <si>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</si>
  <si>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</si>
  <si>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</si>
  <si>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</si>
  <si>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</si>
  <si>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</si>
  <si>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</si>
  <si>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</si>
  <si>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</si>
  <si>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</si>
  <si>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</si>
  <si>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</si>
  <si>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</si>
  <si>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</si>
  <si>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</si>
  <si>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</si>
  <si>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</si>
  <si>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</si>
  <si>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</si>
  <si>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</si>
  <si>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</si>
  <si>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</si>
  <si>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</si>
  <si>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</si>
  <si>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</si>
  <si>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</si>
  <si>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</si>
  <si>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</si>
  <si>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</si>
  <si>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</si>
  <si>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</si>
  <si>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</si>
  <si>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</si>
  <si>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</si>
  <si>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</si>
  <si>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</si>
  <si>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</si>
  <si>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</si>
  <si>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</si>
  <si>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</si>
  <si>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</si>
  <si>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</si>
  <si>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</si>
  <si>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</si>
  <si>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</si>
  <si>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</si>
  <si>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</si>
  <si>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</si>
  <si>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</si>
  <si>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</si>
  <si>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</si>
  <si>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</si>
  <si>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</si>
  <si>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</si>
  <si>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</si>
  <si>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</si>
  <si>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</si>
  <si>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</si>
  <si>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</si>
  <si>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</si>
  <si>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</si>
  <si>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</si>
  <si>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</si>
  <si>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</si>
  <si>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</si>
  <si>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</si>
  <si>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</si>
  <si>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</si>
  <si>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</si>
  <si>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</si>
  <si>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</si>
  <si>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</si>
  <si>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</si>
  <si>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</si>
  <si>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</si>
  <si>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</si>
  <si>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</si>
  <si>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</si>
  <si>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</si>
  <si>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</si>
  <si>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</si>
  <si>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</si>
  <si>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</si>
  <si>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</si>
  <si>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</si>
  <si>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</si>
  <si>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</si>
  <si>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</si>
  <si>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</si>
  <si>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</si>
  <si>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</si>
  <si>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</si>
  <si>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</si>
  <si>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</si>
  <si>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</si>
  <si>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</si>
  <si>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</si>
  <si>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</si>
  <si>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</si>
  <si>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</si>
  <si>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</si>
  <si>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</si>
  <si>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</si>
  <si>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</si>
  <si>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</si>
  <si>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</si>
  <si>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</si>
  <si>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</si>
  <si>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</si>
  <si>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</si>
  <si>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</si>
  <si>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</si>
  <si>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</si>
  <si>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</si>
  <si>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</si>
  <si>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</si>
  <si>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</si>
  <si>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</si>
  <si>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</si>
  <si>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</si>
  <si>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</si>
  <si>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</si>
  <si>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</si>
  <si>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</si>
  <si>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</si>
  <si>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</si>
  <si>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</si>
  <si>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</si>
  <si>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</si>
  <si>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</si>
  <si>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</si>
  <si>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</si>
  <si>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</si>
  <si>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</si>
  <si>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</si>
  <si>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</si>
  <si>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</si>
  <si>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</si>
  <si>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</si>
  <si>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</si>
  <si>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</si>
  <si>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</si>
  <si>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</si>
  <si>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</si>
  <si>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</si>
  <si>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</si>
  <si>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</si>
  <si>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</si>
  <si>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</si>
  <si>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</si>
  <si>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</si>
  <si>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</si>
  <si>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</si>
  <si>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</si>
  <si>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</si>
  <si>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</si>
  <si>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</si>
  <si>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</si>
  <si>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</si>
  <si>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</si>
  <si>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</si>
  <si>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</si>
  <si>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</si>
  <si>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</si>
  <si>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</si>
  <si>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</si>
  <si>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</si>
  <si>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</si>
  <si>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</si>
  <si>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</si>
  <si>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</si>
  <si>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</si>
  <si>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</si>
  <si>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</si>
  <si>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</si>
  <si>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</si>
  <si>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</si>
  <si>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</si>
  <si>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</si>
  <si>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</si>
  <si>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</si>
  <si>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</si>
  <si>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</si>
  <si>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</si>
  <si>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</si>
  <si>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</si>
  <si>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</si>
  <si>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</si>
  <si>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</si>
  <si>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</si>
  <si>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</si>
  <si>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</si>
  <si>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</si>
  <si>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</si>
  <si>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</si>
  <si>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</si>
  <si>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</si>
  <si>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</si>
  <si>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</si>
  <si>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</si>
  <si>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</si>
  <si>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</si>
  <si>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</si>
  <si>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</si>
  <si>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</si>
  <si>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</si>
  <si>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</si>
  <si>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</si>
  <si>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</si>
  <si>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</si>
  <si>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</si>
  <si>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</si>
  <si>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</si>
  <si>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</si>
  <si>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</si>
  <si>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</si>
  <si>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</si>
  <si>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</si>
  <si>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</si>
  <si>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</si>
  <si>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</si>
  <si>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</si>
  <si>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</si>
  <si>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</si>
  <si>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</si>
  <si>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</si>
  <si>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</si>
  <si>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</si>
  <si>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</si>
  <si>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</si>
  <si>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</si>
  <si>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</si>
  <si>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</si>
  <si>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</si>
  <si>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</si>
  <si>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</si>
  <si>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</si>
  <si>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</si>
  <si>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</si>
  <si>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</si>
  <si>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</si>
  <si>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</si>
  <si>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</si>
  <si>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</si>
  <si>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</si>
  <si>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</si>
  <si>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</si>
  <si>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</si>
  <si>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</si>
  <si>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</si>
  <si>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</si>
  <si>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</si>
  <si>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</si>
  <si>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</si>
  <si>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</si>
  <si>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</si>
  <si>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</si>
  <si>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</si>
  <si>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</si>
  <si>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</si>
  <si>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</si>
  <si>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</si>
  <si>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</si>
  <si>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</si>
  <si>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</si>
  <si>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</si>
  <si>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</si>
  <si>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</si>
  <si>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</si>
  <si>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</si>
  <si>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</si>
  <si>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</si>
  <si>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</si>
  <si>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</si>
  <si>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</si>
  <si>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</si>
  <si>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</si>
  <si>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</si>
  <si>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</si>
  <si>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</si>
  <si>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</si>
  <si>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</si>
  <si>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</si>
  <si>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</si>
  <si>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</si>
  <si>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</si>
  <si>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</si>
  <si>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</si>
  <si>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</si>
  <si>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</si>
  <si>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</si>
  <si>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</si>
  <si>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</si>
  <si>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</si>
  <si>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</si>
  <si>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</si>
  <si>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</si>
  <si>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</si>
  <si>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</si>
  <si>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</si>
  <si>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</si>
  <si>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</si>
  <si>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</si>
  <si>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</si>
  <si>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</si>
  <si>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</si>
  <si>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</si>
  <si>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</si>
  <si>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</si>
  <si>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</si>
  <si>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</si>
  <si>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</si>
  <si>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</si>
  <si>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</si>
  <si>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</si>
  <si>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</si>
  <si>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</si>
  <si>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</si>
  <si>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</si>
  <si>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</si>
  <si>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</si>
  <si>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</si>
  <si>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</si>
  <si>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</si>
  <si>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</si>
  <si>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</si>
  <si>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</si>
  <si>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</si>
  <si>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</si>
  <si>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</si>
  <si>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</si>
  <si>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</si>
  <si>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</si>
  <si>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</si>
  <si>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</si>
  <si>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</si>
  <si>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</si>
  <si>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</si>
  <si>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</si>
  <si>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</si>
  <si>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</si>
  <si>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</si>
  <si>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</si>
  <si>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</si>
  <si>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</si>
  <si>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</si>
  <si>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</si>
  <si>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</si>
  <si>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</si>
  <si>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</si>
  <si>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</si>
  <si>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</si>
  <si>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</si>
  <si>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</si>
  <si>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</si>
  <si>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</si>
  <si>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</si>
  <si>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</si>
  <si>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</si>
  <si>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</si>
  <si>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</si>
  <si>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</si>
  <si>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</si>
  <si>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</si>
  <si>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</si>
  <si>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</si>
  <si>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</si>
  <si>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</si>
  <si>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</si>
  <si>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</si>
  <si>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</si>
  <si>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</si>
  <si>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</si>
  <si>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</si>
  <si>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</si>
  <si>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</si>
  <si>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</si>
  <si>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</si>
  <si>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</si>
  <si>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</si>
  <si>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</si>
  <si>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</si>
  <si>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</si>
  <si>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</si>
  <si>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</si>
  <si>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</si>
  <si>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</si>
  <si>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</si>
  <si>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</si>
  <si>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</si>
  <si>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</si>
  <si>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</si>
  <si>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</si>
  <si>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</si>
  <si>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</si>
  <si>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</si>
  <si>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</si>
  <si>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</si>
  <si>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</si>
  <si>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</si>
  <si>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</si>
  <si>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</si>
  <si>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</si>
  <si>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</si>
  <si>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</si>
  <si>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</si>
  <si>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</si>
  <si>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</si>
  <si>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</si>
  <si>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</si>
  <si>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</si>
  <si>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</si>
  <si>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</si>
  <si>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</si>
  <si>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</si>
  <si>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</si>
  <si>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</si>
  <si>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</si>
  <si>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</si>
  <si>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</si>
  <si>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</si>
  <si>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</si>
  <si>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</si>
  <si>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</si>
  <si>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</si>
  <si>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</si>
  <si>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</si>
  <si>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</si>
  <si>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</si>
  <si>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</si>
  <si>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</si>
  <si>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</si>
  <si>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</si>
  <si>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</si>
  <si>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</si>
  <si>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</si>
  <si>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</si>
  <si>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</si>
  <si>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</si>
  <si>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</si>
  <si>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</si>
  <si>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</si>
  <si>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</si>
  <si>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</si>
  <si>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</si>
  <si>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</si>
  <si>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</si>
  <si>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</si>
  <si>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</si>
  <si>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</si>
  <si>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</si>
  <si>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</si>
  <si>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</si>
  <si>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</si>
  <si>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</si>
  <si>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</si>
  <si>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</si>
  <si>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</si>
  <si>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</si>
  <si>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</si>
  <si>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</si>
  <si>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</si>
  <si>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</si>
  <si>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</si>
  <si>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</si>
  <si>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</si>
  <si>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</si>
  <si>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</si>
  <si>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</si>
  <si>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</si>
  <si>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</si>
  <si>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</si>
  <si>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</si>
  <si>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</si>
  <si>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</si>
  <si>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</si>
  <si>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</si>
  <si>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</si>
  <si>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</si>
  <si>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</si>
  <si>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</si>
  <si>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</si>
  <si>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</si>
  <si>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</si>
  <si>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</si>
  <si>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</si>
  <si>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</si>
  <si>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</si>
  <si>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</si>
  <si>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</si>
  <si>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</si>
  <si>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</si>
  <si>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</si>
  <si>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</si>
  <si>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</si>
  <si>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</si>
  <si>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</si>
  <si>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</si>
  <si>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</si>
  <si>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</si>
  <si>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</si>
  <si>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</si>
  <si>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</si>
  <si>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</si>
  <si>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</si>
  <si>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</si>
  <si>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</si>
  <si>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</si>
  <si>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</si>
  <si>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</si>
  <si>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</si>
  <si>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</si>
  <si>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</si>
  <si>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</si>
  <si>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</si>
  <si>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</si>
  <si>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</si>
  <si>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</si>
  <si>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</si>
  <si>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</si>
  <si>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</si>
  <si>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</si>
  <si>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</si>
  <si>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</si>
  <si>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</si>
  <si>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</si>
  <si>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</si>
  <si>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</si>
  <si>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</si>
  <si>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</si>
  <si>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</si>
  <si>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</si>
  <si>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</si>
  <si>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</si>
  <si>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</si>
  <si>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</si>
  <si>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</si>
  <si>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</si>
  <si>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</si>
  <si>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</si>
  <si>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</si>
  <si>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</si>
  <si>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</si>
  <si>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</si>
  <si>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</si>
  <si>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</si>
  <si>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</si>
  <si>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</si>
  <si>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</si>
  <si>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</si>
  <si>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</si>
  <si>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</si>
  <si>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</si>
  <si>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</si>
  <si>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</si>
  <si>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</si>
  <si>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</si>
  <si>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</si>
  <si>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</si>
  <si>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</si>
  <si>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</si>
  <si>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</si>
  <si>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</si>
  <si>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</si>
  <si>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</si>
  <si>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</si>
  <si>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</si>
  <si>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</si>
  <si>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</si>
  <si>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</si>
  <si>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</si>
  <si>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</si>
  <si>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</si>
  <si>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</si>
  <si>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</si>
  <si>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</si>
  <si>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</si>
  <si>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</si>
  <si>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</si>
  <si>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</si>
  <si>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</si>
  <si>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</si>
  <si>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</si>
  <si>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</si>
  <si>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</si>
  <si>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</si>
  <si>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</si>
  <si>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</si>
  <si>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</si>
  <si>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</si>
  <si>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</si>
  <si>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</si>
  <si>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</si>
  <si>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</si>
  <si>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</si>
  <si>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</si>
  <si>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</si>
  <si>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</si>
  <si>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</si>
  <si>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</si>
  <si>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</si>
  <si>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</si>
  <si>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</si>
  <si>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</si>
  <si>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</si>
  <si>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</si>
  <si>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</si>
  <si>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</si>
  <si>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</si>
  <si>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</si>
  <si>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</si>
  <si>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</si>
  <si>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</si>
  <si>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</si>
  <si>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</si>
  <si>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</si>
  <si>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</si>
  <si>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</si>
  <si>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</si>
  <si>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</si>
  <si>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</si>
  <si>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</si>
  <si>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</si>
  <si>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</si>
  <si>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</si>
  <si>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</si>
  <si>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</si>
  <si>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</si>
  <si>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</si>
  <si>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</si>
  <si>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</si>
  <si>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</si>
  <si>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</si>
  <si>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</si>
  <si>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</si>
  <si>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</si>
  <si>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</si>
  <si>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</si>
  <si>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</si>
  <si>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</si>
  <si>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</si>
  <si>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</si>
  <si>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</si>
  <si>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</si>
  <si>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</si>
  <si>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</si>
  <si>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</si>
  <si>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</si>
  <si>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</si>
  <si>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</si>
  <si>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</si>
  <si>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</si>
  <si>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</si>
  <si>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</si>
  <si>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</si>
  <si>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</si>
  <si>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</si>
  <si>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</si>
  <si>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</si>
  <si>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</si>
  <si>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</si>
  <si>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</si>
  <si>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</si>
  <si>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</si>
  <si>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</si>
  <si>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</si>
  <si>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</si>
  <si>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</si>
  <si>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</si>
  <si>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</si>
  <si>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</si>
  <si>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</si>
  <si>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</si>
  <si>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</si>
  <si>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</si>
  <si>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</si>
  <si>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</si>
  <si>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</si>
  <si>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</si>
  <si>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</si>
  <si>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</si>
  <si>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</si>
  <si>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</si>
  <si>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</si>
  <si>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</si>
  <si>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</si>
  <si>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</si>
  <si>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</si>
  <si>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</si>
  <si>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</si>
  <si>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</si>
  <si>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</si>
  <si>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</si>
  <si>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</si>
  <si>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</si>
  <si>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</si>
  <si>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</si>
  <si>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</si>
  <si>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</si>
  <si>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</si>
  <si>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</si>
  <si>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</si>
  <si>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</si>
  <si>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</si>
  <si>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</si>
  <si>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</si>
  <si>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</si>
  <si>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</si>
  <si>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</si>
  <si>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</si>
  <si>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</si>
  <si>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</si>
  <si>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</si>
  <si>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</si>
  <si>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</si>
  <si>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</si>
  <si>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</si>
  <si>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</si>
  <si>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</si>
  <si>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</si>
  <si>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</si>
  <si>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</si>
  <si>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</si>
  <si>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</si>
  <si>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</si>
  <si>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</si>
  <si>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</si>
  <si>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</si>
  <si>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</si>
  <si>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</si>
  <si>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</si>
  <si>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</si>
  <si>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</si>
  <si>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</si>
  <si>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</si>
  <si>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</si>
  <si>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</si>
  <si>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</si>
  <si>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</si>
  <si>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</si>
  <si>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</si>
  <si>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</si>
  <si>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</si>
  <si>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</si>
  <si>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</si>
  <si>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</si>
  <si>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</si>
  <si>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</si>
  <si>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</si>
  <si>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</si>
  <si>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</si>
  <si>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</si>
  <si>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</si>
  <si>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</si>
  <si>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</si>
  <si>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</si>
  <si>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</si>
  <si>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</si>
  <si>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</si>
  <si>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</si>
  <si>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</si>
  <si>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</si>
  <si>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</si>
  <si>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</si>
  <si>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</si>
  <si>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</si>
  <si>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</si>
  <si>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</si>
  <si>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</si>
  <si>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</si>
  <si>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</si>
  <si>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</si>
  <si>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</si>
  <si>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</si>
  <si>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</si>
  <si>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</si>
  <si>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</si>
  <si>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</si>
  <si>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</si>
  <si>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</si>
  <si>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</si>
  <si>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</si>
  <si>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</si>
  <si>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</si>
  <si>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</si>
  <si>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</si>
  <si>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</si>
  <si>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</si>
  <si>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</si>
  <si>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</si>
  <si>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</si>
  <si>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</si>
  <si>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</si>
  <si>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</si>
  <si>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</si>
  <si>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</si>
  <si>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</si>
  <si>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</si>
  <si>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</si>
  <si>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</si>
  <si>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</si>
  <si>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</si>
  <si>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</si>
  <si>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</si>
  <si>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</si>
  <si>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</si>
  <si>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</si>
  <si>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</si>
  <si>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</si>
  <si>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</si>
  <si>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</si>
  <si>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</si>
  <si>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</si>
  <si>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</si>
  <si>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</si>
  <si>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</si>
  <si>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</si>
  <si>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</si>
  <si>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</si>
  <si>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</si>
  <si>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</si>
  <si>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</si>
  <si>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</si>
  <si>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</si>
  <si>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</si>
  <si>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</si>
  <si>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</si>
  <si>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</si>
  <si>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</si>
  <si>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</si>
  <si>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</si>
  <si>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</si>
  <si>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</si>
  <si>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</si>
  <si>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</si>
  <si>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</si>
  <si>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</si>
  <si>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</si>
  <si>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</si>
  <si>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</si>
  <si>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</si>
  <si>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</si>
  <si>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</si>
  <si>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</si>
  <si>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</si>
  <si>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</si>
  <si>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</si>
  <si>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</si>
  <si>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</si>
  <si>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</si>
  <si>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</si>
  <si>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</si>
  <si>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</si>
  <si>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</si>
  <si>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</si>
  <si>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</si>
  <si>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</si>
  <si>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</si>
  <si>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</si>
  <si>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</si>
  <si>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</si>
  <si>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</si>
  <si>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</si>
  <si>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</si>
  <si>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</si>
  <si>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</si>
  <si>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</si>
  <si>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</si>
  <si>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</si>
  <si>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</si>
  <si>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</si>
  <si>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</si>
  <si>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</si>
  <si>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</si>
  <si>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</si>
  <si>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</si>
  <si>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</si>
  <si>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</si>
  <si>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</si>
  <si>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</si>
  <si>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</si>
  <si>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</si>
  <si>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</si>
  <si>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</si>
  <si>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</si>
  <si>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</si>
  <si>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</si>
  <si>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</si>
  <si>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</si>
  <si>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</si>
  <si>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</si>
  <si>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</si>
  <si>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</si>
  <si>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</si>
  <si>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</si>
  <si>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</si>
  <si>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</si>
  <si>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</si>
  <si>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</si>
  <si>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</si>
  <si>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</si>
  <si>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</si>
  <si>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</si>
  <si>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</si>
  <si>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</si>
  <si>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</si>
  <si>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</si>
  <si>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</si>
  <si>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</si>
  <si>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</si>
  <si>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</si>
  <si>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</si>
  <si>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</si>
  <si>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</si>
  <si>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</si>
  <si>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</si>
  <si>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</si>
  <si>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</si>
  <si>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</si>
  <si>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</si>
  <si>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</si>
  <si>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</si>
  <si>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</si>
  <si>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</si>
  <si>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</si>
  <si>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</si>
  <si>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</si>
  <si>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</si>
  <si>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</si>
  <si>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</si>
  <si>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</si>
  <si>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</si>
  <si>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</si>
  <si>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</si>
  <si>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</si>
  <si>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</si>
  <si>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</si>
  <si>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</si>
  <si>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</si>
  <si>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</si>
  <si>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</si>
  <si>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</si>
  <si>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</si>
  <si>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</si>
  <si>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</si>
  <si>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</si>
  <si>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</si>
  <si>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</si>
  <si>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</si>
  <si>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</si>
  <si>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</si>
  <si>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</si>
  <si>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</si>
  <si>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</si>
  <si>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</si>
  <si>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</si>
  <si>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</si>
  <si>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</si>
  <si>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</si>
  <si>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</si>
  <si>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</si>
  <si>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</si>
  <si>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</si>
  <si>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</si>
  <si>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</si>
  <si>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</si>
  <si>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</si>
  <si>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</si>
  <si>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</si>
  <si>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</si>
  <si>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</si>
  <si>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</si>
  <si>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</si>
  <si>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</si>
  <si>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</si>
  <si>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</si>
  <si>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</si>
  <si>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</si>
  <si>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</si>
  <si>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</si>
  <si>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</si>
  <si>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</si>
  <si>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</si>
  <si>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</si>
  <si>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</si>
  <si>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</si>
  <si>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</si>
  <si>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</si>
  <si>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</si>
  <si>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</si>
  <si>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</si>
  <si>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</si>
  <si>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</si>
  <si>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</si>
  <si>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</si>
  <si>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</si>
  <si>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</si>
  <si>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</si>
  <si>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</si>
  <si>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</si>
  <si>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</si>
  <si>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</si>
  <si>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</si>
  <si>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</si>
  <si>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</si>
  <si>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</si>
  <si>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</si>
  <si>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</si>
  <si>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</si>
  <si>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</si>
  <si>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</si>
  <si>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</si>
  <si>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</si>
  <si>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</si>
  <si>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</si>
  <si>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</si>
  <si>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</si>
  <si>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</si>
  <si>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</si>
  <si>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</si>
  <si>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</si>
  <si>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</si>
  <si>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</si>
  <si>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</si>
  <si>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</si>
  <si>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</si>
  <si>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</si>
  <si>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</si>
  <si>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</si>
  <si>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</si>
  <si>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</si>
  <si>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</si>
  <si>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</si>
  <si>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</si>
  <si>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</si>
  <si>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</si>
  <si>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</si>
  <si>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</si>
  <si>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</si>
  <si>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</si>
  <si>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</si>
  <si>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</si>
  <si>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</si>
  <si>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</si>
  <si>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</si>
  <si>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</si>
  <si>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</si>
  <si>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</si>
  <si>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</si>
  <si>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</si>
  <si>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</si>
  <si>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</si>
  <si>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</si>
  <si>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</si>
  <si>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</si>
  <si>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</si>
  <si>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</si>
  <si>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</si>
  <si>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</si>
  <si>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</si>
  <si>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</si>
  <si>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</si>
  <si>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</si>
  <si>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</si>
  <si>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</si>
  <si>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</si>
  <si>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</si>
  <si>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</si>
  <si>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</si>
  <si>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</si>
  <si>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</si>
  <si>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</si>
  <si>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</si>
  <si>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</si>
  <si>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</si>
  <si>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</si>
  <si>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</si>
  <si>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</si>
  <si>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</si>
  <si>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</si>
  <si>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</si>
  <si>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</si>
  <si>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</si>
  <si>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</si>
  <si>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</si>
  <si>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</si>
  <si>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</si>
  <si>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</si>
  <si>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</si>
  <si>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</si>
  <si>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</si>
  <si>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</si>
  <si>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</si>
  <si>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</si>
  <si>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</si>
  <si>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</si>
  <si>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</si>
  <si>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</si>
  <si>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</si>
  <si>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</si>
  <si>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</si>
  <si>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</si>
  <si>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</si>
  <si>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</si>
  <si>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</si>
  <si>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</si>
  <si>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</si>
  <si>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</si>
  <si>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</si>
  <si>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</si>
  <si>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</si>
  <si>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</si>
  <si>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</si>
  <si>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</si>
  <si>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</si>
  <si>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</si>
  <si>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</si>
  <si>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</si>
  <si>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</si>
  <si>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</si>
  <si>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</si>
  <si>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</si>
  <si>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</si>
  <si>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</si>
  <si>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</si>
  <si>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</si>
  <si>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</si>
  <si>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</si>
  <si>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</si>
  <si>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</si>
  <si>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</si>
  <si>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</si>
  <si>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</si>
  <si>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</si>
  <si>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</si>
  <si>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</si>
  <si>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</si>
  <si>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</si>
  <si>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</si>
  <si>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</si>
  <si>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</si>
  <si>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</si>
  <si>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</si>
  <si>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</si>
  <si>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</si>
  <si>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</si>
  <si>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</si>
  <si>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</si>
  <si>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</si>
  <si>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</si>
  <si>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</si>
  <si>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</si>
  <si>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</si>
  <si>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</si>
  <si>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</si>
  <si>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</si>
  <si>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</si>
  <si>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</si>
  <si>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</si>
  <si>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</si>
  <si>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</si>
  <si>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</si>
  <si>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</si>
  <si>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</si>
  <si>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</si>
  <si>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</si>
  <si>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</si>
  <si>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</si>
  <si>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</si>
  <si>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</si>
  <si>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</si>
  <si>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</si>
  <si>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</si>
  <si>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</si>
  <si>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</si>
  <si>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</si>
  <si>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</si>
  <si>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</si>
  <si>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</si>
  <si>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</si>
  <si>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</si>
  <si>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</si>
  <si>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</si>
  <si>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</si>
  <si>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</si>
  <si>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</si>
  <si>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</si>
  <si>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</si>
  <si>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</si>
  <si>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</si>
  <si>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</si>
  <si>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</si>
  <si>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</si>
  <si>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</si>
  <si>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</si>
  <si>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</si>
  <si>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</si>
  <si>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</si>
  <si>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</si>
  <si>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</si>
  <si>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</si>
  <si>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</si>
  <si>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</si>
  <si>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</si>
  <si>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</si>
  <si>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</si>
  <si>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</si>
  <si>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</si>
  <si>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</si>
  <si>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</si>
  <si>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</si>
  <si>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</si>
  <si>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</si>
  <si>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</si>
  <si>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</si>
  <si>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</si>
  <si>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</si>
  <si>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</si>
  <si>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</si>
  <si>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</si>
  <si>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</si>
  <si>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</si>
  <si>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</si>
  <si>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</si>
  <si>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</si>
  <si>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</si>
  <si>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</si>
  <si>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</si>
  <si>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</si>
  <si>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</si>
  <si>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</si>
  <si>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</si>
  <si>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</si>
  <si>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</si>
  <si>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</si>
  <si>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</si>
  <si>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</si>
  <si>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</si>
  <si>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</si>
  <si>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</si>
  <si>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</si>
  <si>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</si>
  <si>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</si>
  <si>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</si>
  <si>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</si>
  <si>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</si>
  <si>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</si>
  <si>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</si>
  <si>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</si>
  <si>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</si>
  <si>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</si>
  <si>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</si>
  <si>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</si>
  <si>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</si>
  <si>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</si>
  <si>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</si>
  <si>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</si>
  <si>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</si>
  <si>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</si>
  <si>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</si>
  <si>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</si>
  <si>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</si>
  <si>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</si>
  <si>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</si>
  <si>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</si>
  <si>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</si>
  <si>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</si>
  <si>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</si>
  <si>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</si>
  <si>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</si>
  <si>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</si>
  <si>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</si>
  <si>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</si>
  <si>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</si>
  <si>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</si>
  <si>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</si>
  <si>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</si>
  <si>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</si>
  <si>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</si>
  <si>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</si>
  <si>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</si>
  <si>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</si>
  <si>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</si>
  <si>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</si>
  <si>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</si>
  <si>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</si>
  <si>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</si>
  <si>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</si>
  <si>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</si>
  <si>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</si>
  <si>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</si>
  <si>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</si>
  <si>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</si>
  <si>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</si>
  <si>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</si>
  <si>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</si>
  <si>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</si>
  <si>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</si>
  <si>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</si>
  <si>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</si>
  <si>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</si>
  <si>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</si>
  <si>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</si>
  <si>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</si>
  <si>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</si>
  <si>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</si>
  <si>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</si>
  <si>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</si>
  <si>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</si>
  <si>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</si>
  <si>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</si>
  <si>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</si>
  <si>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</si>
  <si>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</si>
  <si>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</si>
  <si>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</si>
  <si>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</si>
  <si>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</si>
  <si>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</si>
  <si>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</si>
  <si>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</si>
  <si>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</si>
  <si>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</si>
  <si>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</si>
  <si>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</si>
  <si>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</si>
  <si>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</si>
  <si>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</si>
  <si>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</si>
  <si>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</si>
  <si>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</si>
  <si>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</si>
  <si>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</si>
  <si>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</si>
  <si>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</si>
  <si>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</si>
  <si>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</si>
  <si>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</si>
  <si>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</si>
  <si>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</si>
  <si>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</si>
  <si>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</si>
  <si>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</si>
  <si>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</si>
  <si>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</si>
  <si>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</si>
  <si>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</si>
  <si>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</si>
  <si>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</si>
  <si>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</si>
  <si>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</si>
  <si>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</si>
  <si>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</si>
  <si>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</si>
  <si>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</si>
  <si>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</si>
  <si>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</si>
  <si>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</si>
  <si>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</si>
  <si>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</si>
  <si>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</si>
  <si>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</si>
  <si>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</si>
  <si>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</si>
  <si>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</si>
  <si>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</si>
  <si>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</si>
  <si>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</si>
  <si>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</si>
  <si>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</si>
  <si>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</si>
  <si>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</si>
  <si>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</si>
  <si>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</si>
  <si>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</si>
  <si>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</si>
  <si>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</si>
  <si>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</si>
  <si>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</si>
  <si>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</si>
  <si>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</si>
  <si>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</si>
  <si>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</si>
  <si>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</si>
  <si>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</si>
  <si>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</si>
  <si>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</si>
  <si>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</si>
  <si>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</si>
  <si>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</si>
  <si>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</si>
  <si>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</si>
  <si>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</si>
  <si>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</si>
  <si>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</si>
  <si>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</si>
  <si>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</si>
  <si>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</si>
  <si>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</si>
  <si>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</si>
  <si>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</si>
  <si>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</si>
  <si>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</si>
  <si>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</si>
  <si>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</si>
  <si>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</si>
  <si>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</si>
  <si>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</si>
  <si>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</si>
  <si>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</si>
  <si>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</si>
  <si>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</si>
  <si>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</si>
  <si>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</si>
  <si>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</si>
  <si>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</si>
  <si>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</si>
  <si>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</si>
  <si>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</si>
  <si>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</si>
  <si>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</si>
  <si>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</si>
  <si>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</si>
  <si>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</si>
  <si>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</si>
  <si>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</si>
  <si>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</si>
  <si>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</si>
  <si>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</si>
  <si>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</si>
  <si>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</si>
  <si>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</si>
  <si>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</si>
  <si>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</si>
  <si>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</si>
  <si>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</si>
  <si>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</si>
  <si>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</si>
  <si>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</si>
  <si>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</si>
  <si>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</si>
  <si>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</si>
  <si>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</si>
  <si>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</si>
  <si>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</si>
  <si>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</si>
  <si>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</si>
  <si>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</si>
  <si>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</si>
  <si>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</si>
  <si>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</si>
  <si>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</si>
  <si>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</si>
  <si>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</si>
  <si>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</si>
  <si>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</si>
  <si>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</si>
  <si>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</si>
  <si>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</si>
  <si>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</si>
  <si>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</si>
  <si>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</si>
  <si>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</si>
  <si>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</si>
  <si>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</si>
  <si>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</si>
  <si>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</si>
  <si>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</si>
  <si>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</si>
  <si>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</si>
  <si>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</si>
  <si>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</si>
  <si>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</si>
  <si>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</si>
  <si>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</si>
  <si>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</si>
  <si>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</si>
  <si>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</si>
  <si>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</si>
  <si>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</si>
  <si>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</si>
  <si>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</si>
  <si>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</si>
  <si>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</si>
  <si>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</si>
  <si>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</si>
  <si>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</si>
  <si>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</si>
  <si>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</si>
  <si>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</si>
  <si>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</si>
  <si>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</si>
  <si>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</si>
  <si>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</si>
  <si>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</si>
  <si>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</si>
  <si>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</si>
  <si>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</si>
  <si>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</si>
  <si>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</si>
  <si>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</si>
  <si>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</si>
  <si>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</si>
  <si>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</si>
  <si>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</si>
  <si>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</si>
  <si>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</si>
  <si>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</si>
  <si>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</si>
  <si>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</si>
  <si>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</si>
  <si>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</si>
  <si>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</si>
  <si>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</si>
  <si>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</si>
  <si>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</si>
  <si>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</si>
  <si>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</si>
  <si>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</si>
  <si>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</si>
  <si>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</si>
  <si>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</si>
  <si>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</si>
  <si>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</si>
  <si>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</si>
  <si>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</si>
  <si>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</si>
  <si>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</si>
  <si>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</si>
  <si>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</si>
  <si>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</si>
  <si>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</si>
  <si>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</si>
  <si>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</si>
  <si>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</si>
  <si>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</si>
  <si>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</si>
  <si>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</si>
  <si>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</si>
  <si>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</si>
  <si>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</si>
  <si>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</si>
  <si>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</si>
  <si>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</si>
  <si>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</si>
  <si>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</si>
  <si>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</si>
  <si>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</si>
  <si>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</si>
  <si>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</si>
  <si>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</si>
  <si>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</si>
  <si>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</si>
  <si>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</si>
  <si>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</si>
  <si>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</si>
  <si>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</si>
  <si>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</si>
  <si>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</si>
  <si>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</si>
  <si>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</si>
  <si>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</si>
  <si>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</si>
  <si>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</si>
  <si>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</si>
  <si>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</si>
  <si>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</si>
  <si>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</si>
  <si>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</si>
  <si>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</si>
  <si>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</si>
  <si>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</si>
  <si>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</si>
  <si>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</si>
  <si>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</si>
  <si>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</si>
  <si>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</si>
  <si>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</si>
  <si>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</si>
  <si>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</si>
  <si>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</si>
  <si>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</si>
  <si>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</si>
  <si>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</si>
  <si>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</si>
  <si>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</si>
  <si>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</si>
  <si>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</si>
  <si>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</si>
  <si>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</si>
  <si>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</si>
  <si>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</si>
  <si>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</si>
  <si>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</si>
  <si>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</si>
  <si>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</si>
  <si>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</si>
  <si>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</si>
  <si>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</si>
  <si>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</si>
  <si>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</si>
  <si>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</si>
  <si>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</si>
  <si>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</si>
  <si>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</si>
  <si>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</si>
  <si>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</si>
  <si>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</si>
  <si>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</si>
  <si>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</si>
  <si>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</si>
  <si>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</si>
  <si>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</si>
  <si>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</si>
  <si>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</si>
  <si>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</si>
  <si>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</si>
  <si>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</si>
  <si>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</si>
  <si>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</si>
  <si>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</si>
  <si>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</si>
  <si>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</si>
  <si>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</si>
  <si>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</si>
  <si>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</si>
  <si>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</si>
  <si>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</si>
  <si>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</si>
  <si>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</si>
  <si>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</si>
  <si>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</si>
  <si>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</si>
  <si>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</si>
  <si>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</si>
  <si>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</si>
  <si>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</si>
  <si>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</si>
  <si>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</si>
  <si>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</si>
  <si>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</si>
  <si>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</si>
  <si>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</si>
  <si>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</si>
  <si>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</si>
  <si>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</si>
  <si>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</si>
  <si>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</si>
  <si>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</si>
  <si>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</si>
  <si>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</si>
  <si>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</si>
  <si>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</si>
  <si>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</si>
  <si>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</si>
  <si>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</si>
  <si>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</si>
  <si>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</si>
  <si>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</si>
  <si>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</si>
  <si>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</si>
  <si>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</si>
  <si>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</si>
  <si>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</si>
  <si>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</si>
  <si>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</si>
  <si>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</si>
  <si>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</si>
  <si>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</si>
  <si>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</si>
  <si>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</si>
  <si>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</si>
  <si>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</si>
  <si>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</si>
  <si>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</si>
  <si>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</si>
  <si>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</si>
  <si>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</si>
  <si>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</si>
  <si>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</si>
  <si>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</si>
  <si>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</si>
  <si>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</si>
  <si>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</si>
  <si>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</si>
  <si>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</si>
  <si>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</si>
  <si>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</si>
  <si>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</si>
  <si>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</si>
  <si>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</si>
  <si>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</si>
  <si>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</si>
  <si>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</si>
  <si>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</si>
  <si>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</si>
  <si>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</si>
  <si>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</si>
  <si>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</si>
  <si>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</si>
  <si>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</si>
  <si>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</si>
  <si>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</si>
  <si>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</si>
  <si>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</si>
  <si>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</si>
  <si>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</si>
  <si>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</si>
  <si>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</si>
  <si>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</si>
  <si>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</si>
  <si>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</si>
  <si>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</si>
  <si>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</si>
  <si>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</si>
  <si>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</si>
  <si>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</si>
  <si>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</si>
  <si>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</si>
  <si>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</si>
  <si>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</si>
  <si>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</si>
  <si>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</si>
  <si>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</si>
  <si>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</si>
  <si>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</si>
  <si>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</si>
  <si>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</si>
  <si>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</si>
  <si>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</si>
  <si>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</si>
  <si>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</si>
  <si>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</si>
  <si>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</si>
  <si>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</si>
  <si>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</si>
  <si>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</si>
  <si>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</si>
  <si>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</si>
  <si>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</si>
  <si>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</si>
  <si>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</si>
  <si>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</si>
  <si>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</si>
  <si>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</si>
  <si>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</si>
  <si>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</si>
  <si>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</si>
  <si>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</si>
  <si>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</si>
  <si>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</si>
  <si>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</si>
  <si>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</si>
  <si>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</si>
  <si>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</si>
  <si>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</si>
  <si>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</si>
  <si>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</si>
  <si>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</si>
  <si>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</si>
  <si>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</si>
  <si>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</si>
  <si>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</si>
  <si>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</si>
  <si>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</si>
  <si>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</si>
  <si>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</si>
  <si>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</si>
  <si>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</si>
  <si>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</si>
  <si>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</si>
  <si>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</si>
  <si>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</si>
  <si>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</si>
  <si>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</si>
  <si>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</si>
  <si>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</si>
  <si>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</si>
  <si>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</si>
  <si>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</si>
  <si>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</si>
  <si>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</si>
  <si>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</si>
  <si>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</si>
  <si>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</si>
  <si>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</si>
  <si>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</si>
  <si>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</si>
  <si>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</si>
  <si>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</si>
  <si>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</si>
  <si>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</si>
  <si>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</si>
  <si>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</si>
  <si>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</si>
  <si>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</si>
  <si>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</si>
  <si>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</si>
  <si>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</si>
  <si>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</si>
  <si>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</si>
  <si>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</si>
  <si>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</si>
  <si>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</si>
  <si>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</si>
  <si>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</si>
  <si>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</si>
  <si>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</si>
  <si>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</si>
  <si>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</si>
  <si>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</si>
  <si>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</si>
  <si>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</si>
  <si>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</si>
  <si>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</si>
  <si>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</si>
  <si>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</si>
  <si>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</si>
  <si>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</si>
  <si>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</si>
  <si>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</si>
  <si>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</si>
  <si>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</si>
  <si>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</si>
  <si>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</si>
  <si>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</si>
  <si>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</si>
  <si>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</si>
  <si>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</si>
  <si>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</si>
  <si>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</si>
  <si>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</si>
  <si>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</si>
  <si>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</si>
  <si>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</si>
  <si>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</si>
  <si>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</si>
  <si>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</si>
  <si>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</si>
  <si>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</si>
  <si>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</si>
  <si>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</si>
  <si>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</si>
  <si>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</si>
  <si>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</si>
  <si>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</si>
  <si>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</si>
  <si>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</si>
  <si>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</si>
  <si>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</si>
  <si>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</si>
  <si>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</si>
  <si>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</si>
  <si>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</si>
  <si>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</si>
  <si>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</si>
  <si>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</si>
  <si>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</si>
  <si>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</si>
  <si>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</si>
  <si>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</si>
  <si>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</si>
  <si>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</si>
  <si>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</si>
  <si>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</si>
  <si>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</si>
  <si>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</si>
  <si>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</si>
  <si>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</si>
  <si>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</si>
  <si>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</si>
  <si>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</si>
  <si>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</si>
  <si>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</si>
  <si>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</si>
  <si>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</si>
  <si>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</si>
  <si>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</si>
  <si>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</si>
  <si>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</si>
  <si>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</si>
  <si>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</si>
  <si>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</si>
  <si>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</si>
  <si>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</si>
  <si>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</si>
  <si>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</si>
  <si>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</si>
  <si>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</si>
  <si>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</si>
  <si>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</si>
  <si>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</si>
  <si>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</si>
  <si>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</si>
  <si>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</si>
  <si>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</si>
  <si>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</si>
  <si>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</si>
  <si>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</si>
  <si>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</si>
  <si>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</si>
  <si>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</si>
  <si>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</si>
  <si>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</si>
  <si>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</si>
  <si>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</si>
  <si>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</si>
  <si>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</si>
  <si>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</si>
  <si>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</si>
  <si>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</si>
  <si>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</si>
  <si>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</si>
  <si>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</si>
  <si>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</si>
  <si>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</si>
  <si>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</si>
  <si>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</si>
  <si>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</si>
  <si>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</si>
  <si>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</si>
  <si>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</si>
  <si>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</si>
  <si>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</si>
  <si>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</si>
  <si>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</si>
  <si>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</si>
  <si>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</si>
  <si>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</si>
  <si>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</si>
  <si>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</si>
  <si>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</si>
  <si>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</si>
  <si>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</si>
  <si>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</si>
  <si>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</si>
  <si>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</si>
  <si>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</si>
  <si>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</si>
  <si>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</si>
  <si>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</si>
  <si>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</si>
  <si>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</si>
  <si>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</si>
  <si>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</si>
  <si>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</si>
  <si>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</si>
  <si>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</si>
  <si>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</si>
  <si>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</si>
  <si>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</si>
  <si>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</si>
  <si>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</si>
  <si>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</si>
  <si>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</si>
  <si>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</si>
  <si>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</si>
  <si>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</si>
  <si>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</si>
  <si>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</si>
  <si>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</si>
  <si>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</si>
  <si>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</si>
  <si>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</si>
  <si>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</si>
  <si>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</si>
  <si>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</si>
  <si>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</si>
  <si>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</si>
  <si>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</si>
  <si>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</si>
  <si>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</si>
  <si>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</si>
  <si>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</si>
  <si>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</si>
  <si>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</si>
  <si>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</si>
  <si>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</si>
  <si>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</si>
  <si>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</si>
  <si>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</si>
  <si>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</si>
  <si>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</si>
  <si>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</si>
  <si>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</si>
  <si>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</si>
  <si>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</si>
  <si>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</si>
  <si>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</si>
  <si>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</si>
  <si>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</si>
  <si>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</si>
  <si>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</si>
  <si>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</si>
  <si>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</si>
  <si>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</si>
  <si>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</si>
  <si>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</si>
  <si>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</si>
  <si>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</si>
  <si>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</si>
  <si>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</si>
  <si>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</si>
  <si>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</si>
  <si>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</si>
  <si>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</si>
  <si>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</si>
  <si>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</si>
  <si>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</si>
  <si>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</si>
  <si>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</si>
  <si>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</si>
  <si>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</si>
  <si>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</si>
  <si>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</si>
  <si>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</si>
  <si>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</si>
  <si>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</si>
  <si>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</si>
  <si>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</si>
  <si>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</si>
  <si>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</si>
  <si>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</si>
  <si>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</si>
  <si>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</si>
  <si>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</si>
  <si>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</si>
  <si>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</si>
  <si>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</si>
  <si>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</si>
  <si>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</si>
  <si>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</si>
  <si>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</si>
  <si>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</si>
  <si>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</si>
  <si>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</si>
  <si>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</si>
  <si>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</si>
  <si>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</si>
  <si>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</si>
  <si>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</si>
  <si>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</si>
  <si>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</si>
  <si>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</si>
  <si>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</si>
  <si>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</si>
  <si>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</si>
  <si>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</si>
  <si>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</si>
  <si>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</si>
  <si>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</si>
  <si>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</si>
  <si>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</si>
  <si>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</si>
  <si>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</si>
  <si>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</si>
  <si>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</si>
  <si>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</si>
  <si>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</si>
  <si>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</si>
  <si>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</si>
  <si>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</si>
  <si>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</si>
  <si>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</si>
  <si>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</si>
  <si>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</si>
  <si>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</si>
  <si>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</si>
  <si>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</si>
  <si>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</si>
  <si>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</si>
  <si>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</si>
  <si>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</si>
  <si>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</si>
  <si>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</si>
  <si>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</si>
  <si>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</si>
  <si>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</si>
  <si>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</si>
  <si>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</si>
  <si>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</si>
  <si>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</si>
  <si>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</si>
  <si>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</si>
  <si>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</si>
  <si>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</si>
  <si>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</si>
  <si>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</si>
  <si>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</si>
  <si>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</si>
  <si>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</si>
  <si>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</si>
  <si>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</si>
  <si>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</si>
  <si>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</si>
  <si>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</si>
  <si>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</si>
  <si>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</si>
  <si>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</si>
  <si>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</si>
  <si>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</si>
  <si>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</si>
  <si>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</si>
  <si>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</si>
  <si>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</si>
  <si>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</si>
  <si>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</si>
  <si>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</si>
  <si>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</si>
  <si>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</si>
  <si>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</si>
  <si>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</si>
  <si>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</si>
  <si>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</si>
  <si>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</si>
  <si>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</si>
  <si>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</si>
  <si>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</si>
  <si>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</si>
  <si>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</si>
  <si>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</si>
  <si>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</si>
  <si>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</si>
  <si>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</si>
  <si>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</si>
  <si>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</si>
  <si>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</si>
  <si>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</si>
  <si>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</si>
  <si>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</si>
  <si>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</si>
  <si>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</si>
  <si>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</si>
  <si>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</si>
  <si>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</si>
  <si>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</si>
  <si>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</si>
  <si>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</si>
  <si>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</si>
  <si>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</si>
  <si>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</si>
  <si>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</si>
  <si>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</si>
  <si>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</si>
  <si>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</si>
  <si>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</si>
  <si>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</si>
  <si>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</si>
  <si>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</si>
  <si>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</si>
  <si>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</si>
  <si>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</si>
  <si>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</si>
  <si>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</si>
  <si>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</si>
  <si>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</si>
  <si>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</si>
  <si>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</si>
  <si>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</si>
  <si>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</si>
  <si>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</si>
  <si>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</si>
  <si>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</si>
  <si>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</si>
  <si>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</si>
  <si>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</si>
  <si>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</si>
  <si>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</si>
  <si>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</si>
  <si>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</si>
  <si>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</si>
  <si>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</si>
  <si>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</si>
  <si>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</si>
  <si>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</si>
  <si>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</si>
  <si>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</si>
  <si>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</si>
  <si>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</si>
  <si>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</si>
  <si>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</si>
  <si>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</si>
  <si>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</si>
  <si>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</si>
  <si>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</si>
  <si>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</si>
  <si>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</si>
  <si>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</si>
  <si>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</si>
  <si>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</si>
  <si>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</si>
  <si>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</si>
  <si>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</si>
  <si>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</si>
  <si>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</si>
  <si>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</si>
  <si>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</si>
  <si>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</si>
  <si>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</si>
  <si>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</si>
  <si>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</si>
  <si>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</si>
  <si>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</si>
  <si>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</si>
  <si>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</si>
  <si>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</si>
  <si>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</si>
  <si>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</si>
  <si>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</si>
  <si>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</si>
  <si>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</si>
  <si>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</si>
  <si>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</si>
  <si>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</si>
  <si>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</si>
  <si>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</si>
  <si>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</si>
  <si>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</si>
  <si>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</si>
  <si>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</si>
  <si>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</si>
  <si>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</si>
  <si>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</si>
  <si>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</si>
  <si>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</si>
  <si>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</si>
  <si>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</si>
  <si>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</si>
  <si>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</si>
  <si>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</si>
  <si>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</si>
  <si>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</si>
  <si>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</si>
  <si>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</si>
  <si>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</si>
  <si>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</si>
  <si>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</si>
  <si>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</si>
  <si>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</si>
  <si>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</si>
  <si>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</si>
  <si>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</si>
  <si>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</si>
  <si>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</si>
  <si>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</si>
  <si>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</si>
  <si>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</si>
  <si>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</si>
  <si>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</si>
  <si>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</si>
  <si>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</si>
  <si>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</si>
  <si>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</si>
  <si>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</si>
  <si>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</si>
  <si>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</si>
  <si>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</si>
  <si>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</si>
  <si>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</si>
  <si>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</si>
  <si>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</si>
  <si>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</si>
  <si>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</si>
  <si>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</si>
  <si>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</si>
  <si>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</si>
  <si>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</si>
  <si>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</si>
  <si>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</si>
  <si>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</si>
  <si>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</si>
  <si>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</si>
  <si>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</si>
  <si>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</si>
  <si>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</si>
  <si>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</si>
  <si>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</si>
  <si>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</si>
  <si>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</si>
  <si>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</si>
  <si>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</si>
  <si>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</si>
  <si>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</si>
  <si>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</si>
  <si>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</si>
  <si>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</si>
  <si>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</si>
  <si>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</si>
  <si>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</si>
  <si>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</si>
  <si>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</si>
  <si>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</si>
  <si>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</si>
  <si>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</si>
  <si>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</si>
  <si>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</si>
  <si>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</si>
  <si>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</si>
  <si>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</si>
  <si>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</si>
  <si>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</si>
  <si>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</si>
  <si>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</si>
  <si>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</si>
  <si>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</si>
  <si>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</si>
  <si>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</si>
  <si>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</si>
  <si>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</si>
  <si>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</si>
  <si>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</si>
  <si>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</si>
  <si>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</si>
  <si>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</si>
  <si>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</si>
  <si>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</si>
  <si>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</si>
  <si>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</si>
  <si>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</si>
  <si>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</si>
  <si>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</si>
  <si>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</si>
  <si>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</si>
  <si>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</si>
  <si>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</si>
  <si>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</si>
  <si>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</si>
  <si>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</si>
  <si>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</si>
  <si>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</si>
  <si>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</si>
  <si>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</si>
  <si>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</si>
  <si>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</si>
  <si>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</si>
  <si>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</si>
  <si>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</si>
  <si>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</si>
  <si>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</si>
  <si>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</si>
  <si>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</si>
  <si>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</si>
  <si>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</si>
  <si>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</si>
  <si>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</si>
  <si>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</si>
  <si>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</si>
  <si>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</si>
  <si>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</si>
  <si>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</si>
  <si>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</si>
  <si>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</si>
  <si>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</si>
  <si>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</si>
  <si>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</si>
  <si>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</si>
  <si>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</si>
  <si>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</si>
  <si>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</si>
  <si>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</si>
  <si>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</si>
  <si>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</si>
  <si>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</si>
  <si>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</si>
  <si>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</si>
  <si>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</si>
  <si>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</si>
  <si>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</si>
  <si>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</si>
  <si>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</si>
  <si>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</si>
  <si>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</si>
  <si>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</si>
  <si>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</si>
  <si>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</si>
  <si>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</si>
  <si>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</si>
  <si>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</si>
  <si>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</si>
  <si>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</si>
  <si>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</si>
  <si>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</si>
  <si>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</si>
  <si>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</si>
  <si>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</si>
  <si>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</si>
  <si>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</si>
  <si>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</si>
  <si>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</si>
  <si>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</si>
  <si>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</si>
  <si>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</si>
  <si>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</si>
  <si>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</si>
  <si>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</si>
  <si>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</si>
  <si>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</si>
  <si>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</si>
  <si>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</si>
  <si>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</si>
  <si>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</si>
  <si>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</si>
  <si>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</si>
  <si>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</si>
  <si>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</si>
  <si>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</si>
  <si>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</si>
  <si>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</si>
  <si>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</si>
  <si>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</si>
  <si>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</si>
  <si>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</si>
  <si>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</si>
  <si>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</si>
  <si>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</si>
  <si>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</si>
  <si>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</si>
  <si>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</si>
  <si>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</si>
  <si>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</si>
  <si>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</si>
  <si>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</si>
  <si>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</si>
  <si>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</si>
  <si>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</si>
  <si>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</si>
  <si>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</si>
  <si>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</si>
  <si>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</si>
  <si>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</si>
  <si>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</si>
  <si>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</si>
  <si>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</si>
  <si>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</si>
  <si>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</si>
  <si>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</si>
  <si>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</si>
  <si>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</si>
  <si>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</si>
  <si>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</si>
  <si>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</si>
  <si>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</si>
  <si>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</si>
  <si>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</si>
  <si>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</si>
  <si>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</si>
  <si>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</si>
  <si>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</si>
  <si>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</si>
  <si>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</si>
  <si>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</si>
  <si>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</si>
  <si>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</si>
  <si>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</si>
  <si>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</si>
  <si>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</si>
  <si>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</si>
  <si>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</si>
  <si>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</si>
  <si>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</si>
  <si>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</si>
  <si>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</si>
  <si>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</si>
  <si>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</si>
  <si>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</si>
  <si>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</si>
  <si>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</si>
  <si>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</si>
  <si>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</si>
  <si>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</si>
  <si>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</si>
  <si>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</si>
  <si>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</si>
  <si>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</si>
  <si>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</si>
  <si>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</si>
  <si>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</si>
  <si>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</si>
  <si>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</si>
  <si>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</si>
  <si>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</si>
  <si>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</si>
  <si>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</si>
  <si>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</si>
  <si>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</si>
  <si>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</si>
  <si>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</si>
  <si>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</si>
  <si>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</si>
  <si>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</si>
  <si>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</si>
  <si>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</si>
  <si>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</si>
  <si>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</si>
  <si>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</si>
  <si>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</si>
  <si>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</si>
  <si>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</si>
  <si>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</si>
  <si>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</si>
  <si>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</si>
  <si>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</si>
  <si>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</si>
  <si>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</si>
  <si>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</si>
  <si>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</si>
  <si>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</si>
  <si>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</si>
  <si>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</si>
  <si>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</si>
  <si>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</si>
  <si>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</si>
  <si>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</si>
  <si>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</si>
  <si>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</si>
  <si>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</si>
  <si>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</si>
  <si>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</si>
  <si>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</si>
  <si>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</si>
  <si>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</si>
  <si>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</si>
  <si>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</si>
  <si>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</si>
  <si>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</si>
  <si>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</si>
  <si>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</si>
  <si>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</si>
  <si>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</si>
  <si>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</si>
  <si>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</si>
  <si>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</si>
  <si>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</si>
  <si>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</si>
  <si>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</si>
  <si>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</si>
  <si>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</si>
  <si>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</si>
  <si>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</si>
  <si>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</si>
  <si>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</si>
  <si>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</si>
  <si>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</si>
  <si>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</si>
  <si>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</si>
  <si>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</si>
  <si>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</si>
  <si>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</si>
  <si>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</si>
  <si>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</si>
  <si>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</si>
  <si>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</si>
  <si>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</si>
  <si>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</si>
  <si>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</si>
  <si>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</si>
  <si>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</si>
  <si>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</si>
  <si>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</si>
  <si>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</si>
  <si>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</si>
  <si>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</si>
  <si>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</si>
  <si>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</si>
  <si>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</si>
  <si>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</si>
  <si>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</si>
  <si>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</si>
  <si>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</si>
  <si>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</si>
  <si>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</si>
  <si>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</si>
  <si>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</si>
  <si>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</si>
  <si>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</si>
  <si>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</si>
  <si>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</si>
  <si>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</si>
  <si>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</si>
  <si>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</si>
  <si>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</si>
  <si>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</si>
  <si>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</si>
  <si>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</si>
  <si>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</si>
  <si>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</si>
  <si>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</si>
  <si>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</si>
  <si>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</si>
  <si>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</si>
  <si>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</si>
  <si>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</si>
  <si>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</si>
  <si>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</si>
  <si>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</si>
  <si>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</si>
  <si>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</si>
  <si>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</si>
  <si>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</si>
  <si>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</si>
  <si>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</si>
  <si>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</si>
  <si>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</si>
  <si>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</si>
  <si>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</si>
  <si>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</si>
  <si>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</si>
  <si>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</si>
  <si>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</si>
  <si>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</si>
  <si>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</si>
  <si>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</si>
  <si>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</si>
  <si>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</si>
  <si>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</si>
  <si>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</si>
  <si>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</si>
  <si>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</si>
  <si>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</si>
  <si>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</si>
  <si>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</si>
  <si>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</si>
  <si>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</si>
  <si>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</si>
  <si>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</si>
  <si>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</si>
  <si>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</si>
  <si>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</si>
  <si>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</si>
  <si>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</si>
  <si>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</si>
  <si>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</si>
  <si>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</si>
  <si>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</si>
  <si>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</si>
  <si>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</si>
  <si>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</si>
  <si>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</si>
  <si>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</si>
  <si>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</si>
  <si>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</si>
  <si>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</si>
  <si>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</si>
  <si>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</si>
  <si>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</si>
  <si>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</si>
  <si>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</si>
  <si>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</si>
  <si>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</si>
  <si>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</si>
  <si>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</si>
  <si>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</si>
  <si>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</si>
  <si>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</si>
  <si>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</si>
  <si>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</si>
  <si>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</si>
  <si>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</si>
  <si>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</si>
  <si>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</si>
  <si>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</si>
  <si>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</si>
  <si>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</si>
  <si>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</si>
  <si>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</si>
  <si>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</si>
  <si>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</si>
  <si>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</si>
  <si>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</si>
  <si>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</si>
  <si>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</si>
  <si>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</si>
  <si>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</si>
  <si>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</si>
  <si>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</si>
  <si>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</si>
  <si>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</si>
  <si>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</si>
  <si>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</si>
  <si>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</si>
  <si>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</si>
  <si>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</si>
  <si>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</si>
  <si>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</si>
  <si>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</si>
  <si>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</si>
  <si>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</si>
  <si>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</si>
  <si>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</si>
  <si>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</si>
  <si>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</si>
  <si>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</si>
  <si>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</si>
  <si>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</si>
  <si>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</si>
  <si>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</si>
  <si>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</si>
  <si>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</si>
  <si>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</si>
  <si>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</si>
  <si>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</si>
  <si>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</si>
  <si>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</si>
  <si>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</si>
  <si>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</si>
  <si>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</si>
  <si>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</si>
  <si>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</si>
  <si>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</si>
  <si>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</si>
  <si>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</si>
  <si>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</si>
  <si>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</si>
  <si>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</si>
  <si>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</si>
  <si>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</si>
  <si>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</si>
  <si>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</si>
  <si>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</si>
  <si>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</si>
  <si>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</si>
  <si>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</si>
  <si>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</si>
  <si>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</si>
  <si>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</si>
  <si>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</si>
  <si>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</si>
  <si>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</si>
  <si>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</si>
  <si>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</si>
  <si>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</si>
  <si>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</si>
  <si>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</si>
  <si>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</si>
  <si>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</si>
  <si>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</si>
  <si>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</si>
  <si>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</si>
  <si>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</si>
  <si>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</si>
  <si>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</si>
  <si>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</si>
  <si>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</si>
  <si>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</si>
  <si>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</si>
  <si>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</si>
  <si>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</si>
  <si>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</si>
  <si>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</si>
  <si>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</si>
  <si>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</si>
  <si>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</si>
  <si>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</si>
  <si>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</si>
  <si>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</si>
  <si>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</si>
  <si>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</si>
  <si>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</si>
  <si>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</si>
  <si>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</si>
  <si>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</si>
  <si>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</si>
  <si>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</si>
  <si>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</si>
  <si>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</si>
  <si>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</si>
  <si>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</si>
  <si>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</si>
  <si>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</si>
  <si>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</si>
  <si>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</si>
  <si>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</si>
  <si>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</si>
  <si>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</si>
  <si>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</si>
  <si>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</si>
  <si>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</si>
  <si>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</si>
  <si>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</si>
  <si>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</si>
  <si>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</si>
  <si>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</si>
  <si>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</si>
  <si>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</si>
  <si>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</si>
  <si>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</si>
  <si>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</si>
  <si>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</si>
  <si>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</si>
  <si>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</si>
  <si>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</si>
  <si>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</si>
  <si>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</si>
  <si>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</si>
  <si>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</si>
  <si>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</si>
  <si>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</si>
  <si>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</si>
  <si>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</si>
  <si>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</si>
  <si>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</si>
  <si>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</si>
  <si>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</si>
  <si>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</si>
  <si>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</si>
  <si>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</si>
  <si>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</si>
  <si>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</si>
  <si>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</si>
  <si>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</si>
  <si>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</si>
  <si>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</si>
  <si>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</si>
  <si>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</si>
  <si>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</si>
  <si>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</si>
  <si>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</si>
  <si>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</si>
  <si>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</si>
  <si>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</si>
  <si>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</si>
  <si>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</si>
  <si>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</si>
  <si>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</si>
  <si>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</si>
  <si>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</si>
  <si>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</si>
  <si>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</si>
  <si>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</si>
  <si>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</si>
  <si>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</si>
  <si>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</si>
  <si>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</si>
  <si>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</si>
  <si>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</si>
  <si>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</si>
  <si>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</si>
  <si>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</si>
  <si>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</si>
  <si>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</si>
  <si>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</si>
  <si>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</si>
  <si>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</si>
  <si>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</si>
  <si>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</si>
  <si>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</si>
  <si>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</si>
  <si>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</si>
  <si>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</si>
  <si>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</si>
  <si>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</si>
  <si>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</si>
  <si>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</si>
  <si>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</si>
  <si>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</si>
  <si>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</si>
  <si>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</si>
  <si>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</si>
  <si>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</si>
  <si>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</si>
  <si>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</si>
  <si>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</si>
  <si>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</si>
  <si>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</si>
  <si>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</si>
  <si>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</si>
  <si>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</si>
  <si>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</si>
  <si>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</si>
  <si>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</si>
  <si>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</si>
  <si>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</si>
  <si>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</si>
  <si>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</si>
  <si>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</si>
  <si>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</si>
  <si>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</si>
  <si>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</si>
  <si>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</si>
  <si>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</si>
  <si>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</si>
  <si>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</si>
  <si>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</si>
  <si>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</si>
  <si>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</si>
  <si>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</si>
  <si>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</si>
  <si>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</si>
  <si>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</si>
  <si>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</si>
  <si>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</si>
  <si>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</si>
  <si>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</si>
  <si>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</si>
  <si>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</si>
  <si>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</si>
  <si>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</si>
  <si>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</si>
  <si>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</si>
  <si>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</si>
  <si>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</si>
  <si>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</si>
  <si>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</si>
  <si>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</si>
  <si>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</si>
  <si>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</si>
  <si>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</si>
  <si>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</si>
  <si>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</si>
  <si>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</si>
  <si>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</si>
  <si>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</si>
  <si>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</si>
  <si>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</si>
  <si>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</si>
  <si>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</si>
  <si>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</si>
  <si>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</si>
  <si>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</si>
  <si>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</si>
  <si>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</si>
  <si>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</si>
  <si>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</si>
  <si>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</si>
  <si>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</si>
  <si>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</si>
  <si>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</si>
  <si>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</si>
  <si>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</si>
  <si>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</si>
  <si>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</si>
  <si>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</si>
  <si>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</si>
  <si>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</si>
  <si>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</si>
  <si>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</si>
  <si>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</si>
  <si>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</si>
  <si>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</si>
  <si>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</si>
  <si>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</si>
  <si>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</si>
  <si>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</si>
  <si>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</si>
  <si>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</si>
  <si>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</si>
  <si>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</si>
  <si>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</si>
  <si>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</si>
  <si>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</si>
  <si>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</si>
  <si>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</si>
  <si>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</si>
  <si>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</si>
  <si>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</si>
  <si>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</si>
  <si>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</si>
  <si>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</si>
  <si>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</si>
  <si>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</si>
  <si>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</si>
  <si>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</si>
  <si>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</si>
  <si>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</si>
  <si>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</si>
  <si>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</si>
  <si>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</si>
  <si>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</si>
  <si>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</si>
  <si>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</si>
  <si>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</si>
  <si>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</si>
  <si>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</si>
  <si>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</si>
  <si>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</si>
  <si>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</si>
  <si>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</si>
  <si>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</si>
  <si>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</si>
  <si>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</si>
  <si>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</si>
  <si>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</si>
  <si>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</si>
  <si>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</si>
  <si>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</si>
  <si>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</si>
  <si>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</si>
  <si>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</si>
  <si>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</si>
  <si>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</si>
  <si>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</si>
  <si>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</si>
  <si>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</si>
  <si>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</si>
  <si>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</si>
  <si>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</si>
  <si>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</si>
  <si>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</si>
  <si>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</si>
  <si>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</si>
  <si>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</si>
  <si>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</si>
  <si>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</si>
  <si>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</si>
  <si>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</si>
  <si>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</si>
  <si>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</si>
  <si>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</si>
  <si>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</si>
  <si>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</si>
  <si>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</si>
  <si>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</si>
  <si>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</si>
  <si>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</si>
  <si>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</si>
  <si>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</si>
  <si>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</si>
  <si>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</si>
  <si>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</si>
  <si>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</si>
  <si>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</si>
  <si>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</si>
  <si>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</si>
  <si>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</si>
  <si>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</si>
  <si>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</si>
  <si>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</si>
  <si>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</si>
  <si>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</si>
  <si>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</si>
  <si>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</si>
  <si>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</si>
  <si>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</si>
  <si>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</si>
  <si>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</si>
  <si>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</si>
  <si>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</si>
  <si>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</si>
  <si>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</si>
  <si>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</si>
  <si>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</si>
  <si>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</si>
  <si>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</si>
  <si>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</si>
  <si>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</si>
  <si>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</si>
  <si>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</si>
  <si>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</si>
  <si>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</si>
  <si>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</si>
  <si>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</si>
  <si>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</si>
  <si>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</si>
  <si>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</si>
  <si>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</si>
  <si>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</si>
  <si>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</si>
  <si>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</si>
  <si>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</si>
  <si>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</si>
  <si>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</si>
  <si>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</si>
  <si>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</si>
  <si>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</si>
  <si>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</si>
  <si>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</si>
  <si>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</si>
  <si>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</si>
  <si>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</si>
  <si>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</si>
  <si>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</si>
  <si>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</si>
  <si>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</si>
  <si>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</si>
  <si>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</si>
  <si>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</si>
  <si>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</si>
  <si>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</si>
  <si>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</si>
  <si>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</si>
  <si>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</si>
  <si>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</si>
  <si>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</si>
  <si>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</si>
  <si>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</si>
  <si>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</si>
  <si>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</si>
  <si>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</si>
  <si>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</si>
  <si>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</si>
  <si>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</si>
  <si>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</si>
  <si>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</si>
  <si>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</si>
  <si>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</si>
  <si>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</si>
  <si>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</si>
  <si>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</si>
  <si>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</si>
  <si>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</si>
  <si>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</si>
  <si>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</si>
  <si>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</si>
  <si>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</si>
  <si>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</si>
  <si>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</si>
  <si>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</si>
  <si>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</si>
  <si>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</si>
  <si>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</si>
  <si>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</si>
  <si>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</si>
  <si>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</si>
  <si>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</si>
  <si>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</si>
  <si>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</si>
  <si>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</si>
  <si>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</si>
  <si>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</si>
  <si>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</si>
  <si>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</si>
  <si>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</si>
  <si>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</si>
  <si>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</si>
  <si>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</si>
  <si>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</si>
  <si>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</si>
  <si>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</si>
  <si>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</si>
  <si>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</si>
  <si>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</si>
  <si>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</si>
  <si>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</si>
  <si>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</si>
  <si>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</si>
  <si>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</si>
  <si>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</si>
  <si>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</si>
  <si>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</si>
  <si>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</si>
  <si>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</si>
  <si>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</si>
  <si>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</si>
  <si>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</si>
  <si>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</si>
  <si>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</si>
  <si>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</si>
  <si>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</si>
  <si>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</si>
  <si>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</si>
  <si>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</si>
  <si>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</si>
  <si>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</si>
  <si>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</si>
  <si>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</si>
  <si>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</si>
  <si>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</si>
  <si>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</si>
  <si>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</si>
  <si>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</si>
  <si>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</si>
  <si>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</si>
  <si>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</si>
  <si>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</si>
  <si>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</si>
  <si>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</si>
  <si>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</si>
  <si>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</si>
  <si>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</si>
  <si>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</si>
  <si>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</si>
  <si>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</si>
  <si>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</si>
  <si>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</si>
  <si>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</si>
  <si>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</si>
  <si>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</si>
  <si>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</si>
  <si>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</si>
  <si>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</si>
  <si>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</si>
  <si>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</si>
  <si>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</si>
  <si>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</si>
  <si>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</si>
  <si>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</si>
  <si>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</si>
  <si>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</si>
  <si>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</si>
  <si>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</si>
  <si>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</si>
  <si>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</si>
  <si>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</si>
  <si>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</si>
  <si>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</si>
  <si>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</si>
  <si>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</si>
  <si>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</si>
  <si>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</si>
  <si>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</si>
  <si>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</si>
  <si>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</si>
  <si>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</si>
  <si>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</si>
  <si>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</si>
  <si>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</si>
  <si>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</si>
  <si>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</si>
  <si>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</si>
  <si>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</si>
  <si>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</si>
  <si>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</si>
  <si>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</si>
  <si>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</si>
  <si>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</si>
  <si>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</si>
  <si>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</si>
  <si>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</si>
  <si>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</si>
  <si>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</si>
  <si>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</si>
  <si>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</si>
  <si>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</si>
  <si>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</si>
  <si>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</si>
  <si>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</si>
  <si>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</si>
  <si>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</si>
  <si>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</si>
  <si>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</si>
  <si>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</si>
  <si>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</si>
  <si>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</si>
  <si>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</si>
  <si>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</si>
  <si>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</si>
  <si>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</si>
  <si>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</si>
  <si>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</si>
  <si>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</si>
  <si>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</si>
  <si>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</si>
  <si>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</si>
  <si>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</si>
  <si>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</si>
  <si>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</si>
  <si>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</si>
  <si>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</si>
  <si>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</si>
  <si>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</si>
  <si>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</si>
  <si>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</si>
  <si>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</si>
  <si>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</si>
  <si>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</si>
  <si>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</si>
  <si>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</si>
  <si>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</si>
  <si>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</si>
  <si>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</si>
  <si>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</si>
  <si>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</si>
  <si>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</si>
  <si>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</si>
  <si>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</si>
  <si>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</si>
  <si>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</si>
  <si>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</si>
  <si>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</si>
  <si>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</si>
  <si>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</si>
  <si>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</si>
  <si>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</si>
  <si>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</si>
  <si>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</si>
  <si>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</si>
  <si>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</si>
  <si>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</si>
  <si>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</si>
  <si>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</si>
  <si>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</si>
  <si>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</si>
  <si>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</si>
  <si>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</si>
  <si>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</si>
  <si>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</si>
  <si>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</si>
  <si>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</si>
  <si>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</si>
  <si>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</si>
  <si>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</si>
  <si>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</si>
  <si>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</si>
  <si>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</si>
  <si>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</si>
  <si>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</si>
  <si>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</si>
  <si>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</si>
  <si>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</si>
  <si>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</si>
  <si>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</si>
  <si>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</si>
  <si>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</si>
  <si>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</si>
  <si>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</si>
  <si>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</si>
  <si>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</si>
  <si>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</si>
  <si>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</si>
  <si>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</si>
  <si>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</si>
  <si>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</si>
  <si>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</si>
  <si>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</si>
  <si>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</si>
  <si>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</si>
  <si>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</si>
  <si>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</si>
  <si>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</si>
  <si>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</si>
  <si>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</si>
  <si>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</si>
  <si>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</si>
  <si>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</si>
  <si>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</si>
  <si>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</si>
  <si>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</si>
  <si>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</si>
  <si>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</si>
  <si>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</si>
  <si>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</si>
  <si>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</si>
  <si>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</si>
  <si>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</si>
  <si>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</si>
  <si>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</si>
  <si>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</si>
  <si>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</si>
  <si>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</si>
  <si>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</si>
  <si>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</si>
  <si>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</si>
  <si>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</si>
  <si>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</si>
  <si>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</si>
  <si>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</si>
  <si>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</si>
  <si>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</si>
  <si>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</si>
  <si>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</si>
  <si>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</si>
  <si>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</si>
  <si>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</si>
  <si>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</si>
  <si>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</si>
  <si>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</si>
  <si>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</si>
  <si>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</si>
  <si>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</si>
  <si>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</si>
  <si>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</si>
  <si>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</si>
  <si>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</si>
  <si>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</si>
  <si>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</si>
  <si>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</si>
  <si>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</si>
  <si>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</si>
  <si>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</si>
  <si>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</si>
  <si>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</si>
  <si>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</si>
  <si>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</si>
  <si>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</si>
  <si>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</si>
  <si>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</si>
  <si>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</si>
  <si>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</si>
  <si>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</si>
  <si>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</si>
  <si>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</si>
  <si>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</si>
  <si>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</si>
  <si>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</si>
  <si>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</si>
  <si>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</si>
  <si>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</si>
  <si>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</si>
  <si>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</si>
  <si>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</si>
  <si>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</si>
  <si>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</si>
  <si>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</si>
  <si>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</si>
  <si>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</si>
  <si>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</si>
  <si>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</si>
  <si>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</si>
  <si>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</si>
  <si>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</si>
  <si>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</si>
  <si>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</si>
  <si>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</si>
  <si>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</si>
  <si>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</si>
  <si>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</si>
  <si>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</si>
  <si>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</si>
  <si>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</si>
  <si>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</si>
  <si>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</si>
  <si>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</si>
  <si>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</si>
  <si>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</si>
  <si>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</si>
  <si>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</si>
  <si>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</si>
  <si>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</si>
  <si>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</si>
  <si>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</si>
  <si>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</si>
  <si>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</si>
  <si>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</si>
  <si>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</si>
  <si>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</si>
  <si>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</si>
  <si>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</si>
  <si>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</si>
  <si>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</si>
  <si>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</si>
  <si>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</si>
  <si>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</si>
  <si>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</si>
  <si>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</si>
  <si>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</si>
  <si>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</si>
  <si>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</si>
  <si>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</si>
  <si>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</si>
  <si>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</si>
  <si>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</si>
  <si>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</si>
  <si>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</si>
  <si>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</si>
  <si>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</si>
  <si>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</si>
  <si>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</si>
  <si>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</si>
  <si>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</si>
  <si>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</si>
  <si>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</si>
  <si>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</si>
  <si>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</si>
  <si>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</si>
  <si>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</si>
  <si>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</si>
  <si>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</si>
  <si>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</si>
  <si>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</si>
  <si>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</si>
  <si>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</si>
  <si>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</si>
  <si>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</si>
  <si>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</si>
  <si>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</si>
  <si>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</si>
  <si>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</si>
  <si>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</si>
  <si>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</si>
  <si>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</si>
  <si>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</si>
  <si>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</si>
  <si>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</si>
  <si>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</si>
  <si>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</si>
  <si>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</si>
  <si>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</si>
  <si>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</si>
  <si>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</si>
  <si>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</si>
  <si>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</si>
  <si>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</si>
  <si>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</si>
  <si>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</si>
  <si>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</si>
  <si>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</si>
  <si>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</si>
  <si>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</si>
  <si>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</si>
  <si>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</si>
  <si>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</si>
  <si>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</si>
  <si>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</si>
  <si>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</si>
  <si>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</si>
  <si>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</si>
  <si>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</si>
  <si>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</si>
  <si>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</si>
  <si>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</si>
  <si>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</si>
  <si>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</si>
  <si>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</si>
  <si>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</si>
  <si>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</si>
  <si>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</si>
  <si>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</si>
  <si>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</si>
  <si>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</si>
  <si>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</si>
  <si>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</si>
  <si>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</si>
  <si>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</si>
  <si>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</si>
  <si>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</si>
  <si>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</si>
  <si>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</si>
  <si>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</si>
  <si>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</si>
  <si>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</si>
  <si>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</si>
  <si>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</si>
  <si>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</si>
  <si>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</si>
  <si>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</si>
  <si>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</si>
  <si>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</si>
  <si>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</si>
  <si>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</si>
  <si>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</si>
  <si>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</si>
  <si>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</si>
  <si>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</si>
  <si>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</si>
  <si>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</si>
  <si>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</si>
  <si>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</si>
  <si>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</si>
  <si>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</si>
  <si>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</si>
  <si>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</si>
  <si>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</si>
  <si>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</si>
  <si>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</si>
  <si>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</si>
  <si>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</si>
  <si>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</si>
  <si>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</si>
  <si>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</si>
  <si>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</si>
  <si>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</si>
  <si>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</si>
  <si>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</si>
  <si>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</si>
  <si>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</si>
  <si>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</si>
  <si>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</si>
  <si>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</si>
  <si>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</si>
  <si>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</si>
  <si>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</si>
  <si>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</si>
  <si>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</si>
  <si>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</si>
  <si>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</si>
  <si>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</si>
  <si>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</si>
  <si>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</si>
  <si>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</si>
  <si>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</si>
  <si>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</si>
  <si>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</si>
  <si>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</si>
  <si>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</si>
  <si>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</si>
  <si>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</si>
  <si>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</si>
  <si>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</si>
  <si>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</si>
  <si>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</si>
  <si>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</si>
  <si>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</si>
  <si>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</si>
  <si>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</si>
  <si>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</si>
  <si>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</si>
  <si>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</si>
  <si>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</si>
  <si>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</si>
  <si>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</si>
  <si>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</si>
  <si>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</si>
  <si>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</si>
  <si>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</si>
  <si>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</si>
  <si>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</si>
  <si>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</si>
  <si>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</si>
  <si>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</si>
  <si>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</si>
  <si>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</si>
  <si>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</si>
  <si>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</si>
  <si>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</si>
  <si>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</si>
  <si>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</si>
  <si>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</si>
  <si>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</si>
  <si>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</si>
  <si>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</si>
  <si>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</si>
  <si>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</si>
  <si>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</si>
  <si>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</si>
  <si>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</si>
  <si>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</si>
  <si>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</si>
  <si>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</si>
  <si>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</si>
  <si>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</si>
  <si>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</si>
  <si>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</si>
  <si>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</si>
  <si>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</si>
  <si>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</si>
  <si>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</si>
  <si>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</si>
  <si>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</si>
  <si>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</si>
  <si>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</si>
  <si>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</si>
  <si>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</si>
  <si>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</si>
  <si>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</si>
  <si>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</si>
  <si>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</si>
  <si>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</si>
  <si>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</si>
  <si>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</si>
  <si>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</si>
  <si>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</si>
  <si>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</si>
  <si>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</si>
  <si>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</si>
  <si>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</si>
  <si>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</si>
  <si>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</si>
  <si>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</si>
  <si>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</si>
  <si>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</si>
  <si>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</si>
  <si>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</si>
  <si>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</si>
  <si>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</si>
  <si>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</si>
  <si>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</si>
  <si>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</si>
  <si>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</si>
  <si>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</si>
  <si>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</si>
  <si>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</si>
  <si>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</si>
  <si>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</si>
  <si>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</si>
  <si>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</si>
  <si>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</si>
  <si>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</si>
  <si>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</si>
  <si>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</si>
  <si>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</si>
  <si>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</si>
  <si>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</si>
  <si>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</si>
  <si>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</si>
  <si>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</si>
  <si>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</si>
  <si>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</si>
  <si>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</si>
  <si>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</si>
  <si>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</si>
  <si>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</si>
  <si>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</si>
  <si>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</si>
  <si>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</si>
  <si>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</si>
  <si>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</si>
  <si>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</si>
  <si>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</si>
  <si>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</si>
  <si>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</si>
  <si>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</si>
  <si>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</si>
  <si>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</si>
  <si>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</si>
  <si>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</si>
  <si>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</si>
  <si>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</si>
  <si>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</si>
  <si>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</si>
  <si>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</si>
  <si>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</si>
  <si>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</si>
  <si>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</si>
  <si>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</si>
  <si>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</si>
  <si>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</si>
  <si>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</si>
  <si>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</si>
  <si>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</si>
  <si>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</si>
  <si>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</si>
  <si>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</si>
  <si>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</si>
  <si>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</si>
  <si>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</si>
  <si>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</si>
  <si>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</si>
  <si>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</si>
  <si>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</si>
  <si>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</si>
  <si>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</si>
  <si>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</si>
  <si>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</si>
  <si>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</si>
  <si>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</si>
  <si>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</si>
  <si>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</si>
  <si>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</si>
  <si>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</si>
  <si>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</si>
  <si>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</si>
  <si>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</si>
  <si>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</si>
  <si>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</si>
  <si>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</si>
  <si>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</si>
  <si>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</si>
  <si>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</si>
  <si>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</si>
  <si>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</si>
  <si>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</si>
  <si>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</si>
  <si>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</si>
  <si>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</si>
  <si>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</si>
  <si>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</si>
  <si>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</si>
  <si>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</si>
  <si>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</si>
  <si>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</si>
  <si>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</si>
  <si>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</si>
  <si>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</si>
  <si>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</si>
  <si>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</si>
  <si>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</si>
  <si>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</si>
  <si>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</si>
  <si>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</si>
  <si>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</si>
  <si>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</si>
  <si>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</si>
  <si>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</si>
  <si>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</si>
  <si>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</si>
  <si>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</si>
  <si>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</si>
  <si>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</si>
  <si>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</si>
  <si>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</si>
  <si>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</si>
  <si>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</si>
  <si>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</si>
  <si>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</si>
  <si>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</si>
  <si>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</si>
  <si>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</si>
  <si>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</si>
  <si>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</si>
  <si>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</si>
  <si>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</si>
  <si>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</si>
  <si>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</si>
  <si>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</si>
  <si>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</si>
  <si>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</si>
  <si>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</si>
  <si>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</si>
  <si>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</si>
  <si>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</si>
  <si>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</si>
  <si>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</si>
  <si>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</si>
  <si>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</si>
  <si>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</si>
  <si>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</si>
  <si>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</si>
  <si>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</si>
  <si>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</si>
  <si>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</si>
  <si>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</si>
  <si>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</si>
  <si>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</si>
  <si>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</si>
  <si>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</si>
  <si>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</si>
  <si>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</si>
  <si>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</si>
  <si>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</si>
  <si>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</si>
  <si>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</si>
  <si>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</si>
  <si>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</si>
  <si>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</si>
  <si>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</si>
  <si>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</si>
  <si>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</si>
  <si>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</si>
  <si>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</si>
  <si>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</si>
  <si>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</si>
  <si>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</si>
  <si>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</si>
  <si>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</si>
  <si>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</si>
  <si>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</si>
  <si>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</si>
  <si>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</si>
  <si>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</si>
  <si>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</si>
  <si>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</si>
  <si>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</si>
  <si>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</si>
  <si>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</si>
  <si>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</si>
  <si>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</si>
  <si>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</si>
  <si>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</si>
  <si>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</si>
  <si>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</si>
  <si>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</si>
  <si>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</si>
  <si>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</si>
  <si>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</si>
  <si>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</si>
  <si>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</si>
  <si>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</si>
  <si>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</si>
  <si>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</si>
  <si>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</si>
  <si>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</si>
  <si>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</si>
  <si>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</si>
  <si>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</si>
  <si>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</si>
  <si>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</si>
  <si>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</si>
  <si>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</si>
  <si>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</si>
  <si>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</si>
  <si>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</si>
  <si>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</si>
  <si>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</si>
  <si>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</si>
  <si>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</si>
  <si>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</si>
  <si>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</si>
  <si>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</si>
  <si>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</si>
  <si>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</si>
  <si>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</si>
  <si>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</si>
  <si>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</si>
  <si>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</si>
  <si>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</si>
  <si>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</si>
  <si>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</si>
  <si>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</si>
  <si>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</si>
  <si>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</si>
  <si>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</si>
  <si>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</si>
  <si>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</si>
  <si>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</si>
  <si>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</si>
  <si>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</si>
  <si>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</si>
  <si>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</si>
  <si>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</si>
  <si>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</si>
  <si>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</si>
  <si>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</si>
  <si>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</si>
  <si>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</si>
  <si>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</si>
  <si>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</si>
  <si>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</si>
  <si>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</si>
  <si>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</si>
  <si>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</si>
  <si>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</si>
  <si>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</si>
  <si>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</si>
  <si>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</si>
  <si>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</si>
  <si>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</si>
  <si>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</si>
  <si>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</si>
  <si>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</si>
  <si>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</si>
  <si>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</si>
  <si>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</si>
  <si>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</si>
  <si>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</si>
  <si>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</si>
  <si>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</si>
  <si>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</si>
  <si>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</si>
  <si>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</si>
  <si>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</si>
  <si>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</si>
  <si>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</si>
  <si>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</si>
  <si>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</si>
  <si>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</si>
  <si>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</si>
  <si>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</si>
  <si>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</si>
  <si>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</si>
  <si>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</si>
  <si>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</si>
  <si>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</si>
  <si>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</si>
  <si>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</si>
  <si>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</si>
  <si>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</si>
  <si>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</si>
  <si>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</si>
  <si>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</si>
  <si>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</si>
  <si>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</si>
  <si>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</si>
  <si>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</si>
  <si>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</si>
  <si>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</si>
  <si>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</si>
  <si>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</si>
  <si>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</si>
  <si>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</si>
  <si>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</si>
  <si>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</si>
  <si>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</si>
  <si>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</si>
  <si>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</si>
  <si>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</si>
  <si>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</si>
  <si>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</si>
  <si>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</si>
  <si>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</si>
  <si>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</si>
  <si>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</si>
  <si>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</si>
  <si>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</si>
  <si>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</si>
  <si>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</si>
  <si>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</si>
  <si>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</si>
  <si>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</si>
  <si>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</si>
  <si>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</si>
  <si>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</si>
  <si>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</si>
  <si>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</si>
  <si>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</si>
  <si>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</si>
  <si>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</si>
  <si>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</si>
  <si>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</si>
  <si>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</si>
  <si>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</si>
  <si>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</si>
  <si>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</si>
  <si>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</si>
  <si>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</si>
  <si>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</si>
  <si>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</si>
  <si>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</si>
  <si>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</si>
  <si>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</si>
  <si>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</si>
  <si>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</si>
  <si>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</si>
  <si>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</si>
  <si>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</si>
  <si>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</si>
  <si>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</si>
  <si>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</si>
  <si>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</si>
  <si>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</si>
  <si>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</si>
  <si>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</si>
  <si>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</si>
  <si>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</si>
  <si>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</si>
  <si>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</si>
  <si>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</si>
  <si>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</si>
  <si>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</si>
  <si>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</si>
  <si>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</si>
  <si>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</si>
  <si>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</si>
  <si>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</si>
  <si>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</si>
  <si>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</si>
  <si>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</si>
  <si>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</si>
  <si>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</si>
  <si>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</si>
  <si>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</si>
  <si>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</si>
  <si>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</si>
  <si>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</si>
  <si>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</si>
  <si>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</si>
  <si>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</si>
  <si>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</si>
  <si>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</si>
  <si>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</si>
  <si>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</si>
  <si>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</si>
  <si>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</si>
  <si>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</si>
  <si>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</si>
  <si>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</si>
  <si>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</si>
  <si>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</si>
  <si>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</si>
  <si>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</si>
  <si>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</si>
  <si>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</si>
  <si>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</si>
  <si>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</si>
  <si>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</si>
  <si>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</si>
  <si>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</si>
  <si>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</si>
  <si>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</si>
  <si>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</si>
  <si>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</si>
  <si>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</si>
  <si>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</si>
  <si>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</si>
  <si>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</si>
  <si>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</si>
  <si>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</si>
  <si>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</si>
  <si>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</si>
  <si>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</si>
  <si>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</si>
  <si>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</si>
  <si>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</si>
  <si>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</si>
  <si>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</si>
  <si>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</si>
  <si>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</si>
  <si>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</si>
  <si>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</si>
  <si>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</si>
  <si>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</si>
  <si>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</si>
  <si>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</si>
  <si>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</si>
  <si>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</si>
  <si>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</si>
  <si>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</si>
  <si>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</si>
  <si>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</si>
  <si>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</si>
  <si>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</si>
  <si>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</si>
  <si>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</si>
  <si>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</si>
  <si>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</si>
  <si>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</si>
  <si>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</si>
  <si>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</si>
  <si>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</si>
  <si>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</si>
  <si>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</si>
  <si>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</si>
  <si>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</si>
  <si>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</si>
  <si>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</si>
  <si>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</si>
  <si>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</si>
  <si>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</si>
  <si>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</si>
  <si>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</si>
  <si>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</si>
  <si>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</si>
  <si>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</si>
  <si>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</si>
  <si>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</si>
  <si>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</si>
  <si>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</si>
  <si>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</si>
  <si>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</si>
  <si>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</si>
  <si>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</si>
  <si>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</si>
  <si>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</si>
  <si>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</si>
  <si>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</si>
  <si>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</si>
  <si>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</si>
  <si>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</si>
  <si>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</si>
  <si>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</si>
  <si>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</si>
  <si>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</si>
  <si>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</si>
  <si>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</si>
  <si>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</si>
  <si>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</si>
  <si>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</si>
  <si>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</si>
  <si>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</si>
  <si>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</si>
  <si>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</si>
  <si>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</si>
  <si>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</si>
  <si>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</si>
  <si>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</si>
  <si>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</si>
  <si>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</si>
  <si>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</si>
  <si>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</si>
  <si>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</si>
  <si>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</si>
  <si>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</si>
  <si>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</si>
  <si>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</si>
  <si>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</si>
  <si>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</si>
  <si>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</si>
  <si>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</si>
  <si>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</si>
  <si>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</si>
  <si>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</si>
  <si>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</si>
  <si>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</si>
  <si>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</si>
  <si>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</si>
  <si>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</si>
  <si>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</si>
  <si>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</si>
  <si>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</si>
  <si>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</si>
  <si>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</si>
  <si>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</si>
  <si>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</si>
  <si>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</si>
  <si>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</si>
  <si>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</si>
  <si>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</si>
  <si>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</si>
  <si>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</si>
  <si>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</si>
  <si>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</si>
  <si>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</si>
  <si>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</si>
  <si>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</si>
  <si>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</si>
  <si>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</si>
  <si>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</si>
  <si>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</si>
  <si>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</si>
  <si>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</si>
  <si>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</si>
  <si>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</si>
  <si>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</si>
  <si>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</si>
  <si>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</si>
  <si>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</si>
  <si>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</si>
  <si>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</si>
  <si>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</si>
  <si>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</si>
  <si>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</si>
  <si>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</si>
  <si>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</si>
  <si>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</si>
  <si>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</si>
  <si>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</si>
  <si>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</si>
  <si>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</si>
  <si>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</si>
  <si>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</si>
  <si>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</si>
  <si>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</si>
  <si>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</si>
  <si>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</si>
  <si>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</si>
  <si>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</si>
  <si>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</si>
  <si>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</si>
  <si>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</si>
  <si>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</si>
  <si>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</si>
  <si>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</si>
  <si>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</si>
  <si>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</si>
  <si>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</si>
  <si>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</si>
  <si>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</si>
  <si>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</si>
  <si>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</si>
  <si>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</si>
  <si>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</si>
  <si>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</si>
  <si>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</si>
  <si>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</si>
  <si>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</si>
  <si>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</si>
  <si>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</si>
  <si>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</si>
  <si>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</si>
  <si>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</si>
  <si>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</si>
  <si>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</si>
  <si>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</si>
  <si>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</si>
  <si>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</si>
  <si>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</si>
  <si>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</si>
  <si>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</si>
  <si>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</si>
  <si>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</si>
  <si>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</si>
  <si>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</si>
  <si>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</si>
  <si>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</si>
  <si>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</si>
  <si>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</si>
  <si>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</si>
  <si>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</si>
  <si>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</si>
  <si>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</si>
  <si>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</si>
  <si>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</si>
  <si>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</si>
  <si>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</si>
  <si>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</si>
  <si>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</si>
  <si>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</si>
  <si>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</si>
  <si>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</si>
  <si>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</si>
  <si>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</si>
  <si>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</si>
  <si>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</si>
  <si>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</si>
  <si>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</si>
  <si>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</si>
  <si>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</si>
  <si>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</si>
  <si>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</si>
  <si>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</si>
  <si>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</si>
  <si>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</si>
  <si>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</si>
  <si>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</si>
  <si>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</si>
  <si>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</si>
  <si>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</si>
  <si>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</si>
  <si>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</si>
  <si>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</si>
  <si>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</si>
  <si>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</si>
  <si>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</si>
  <si>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</si>
  <si>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</si>
  <si>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</si>
  <si>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</si>
  <si>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</si>
  <si>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</si>
  <si>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</si>
  <si>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</si>
  <si>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</si>
  <si>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</si>
  <si>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</si>
  <si>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</si>
  <si>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</si>
  <si>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</si>
  <si>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</si>
  <si>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</si>
  <si>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</si>
  <si>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</si>
  <si>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</si>
  <si>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</si>
  <si>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</si>
  <si>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</si>
  <si>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</si>
  <si>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</si>
  <si>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</si>
  <si>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</si>
  <si>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</si>
  <si>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</si>
  <si>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</si>
  <si>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</si>
  <si>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</si>
  <si>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</si>
  <si>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</si>
  <si>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</si>
  <si>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</si>
  <si>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</si>
  <si>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</si>
  <si>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</si>
  <si>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</si>
  <si>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</si>
  <si>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</si>
  <si>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</si>
  <si>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</si>
  <si>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</si>
  <si>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</si>
  <si>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</si>
  <si>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</si>
  <si>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</si>
  <si>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</si>
  <si>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</si>
  <si>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</si>
  <si>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</si>
  <si>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</si>
  <si>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</si>
  <si>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</si>
  <si>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</si>
  <si>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</si>
  <si>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</si>
  <si>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</si>
  <si>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</si>
  <si>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</si>
  <si>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</si>
  <si>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</si>
  <si>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</si>
  <si>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</si>
  <si>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</si>
  <si>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</si>
  <si>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</si>
  <si>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</si>
  <si>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</si>
  <si>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</si>
  <si>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</si>
  <si>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</si>
  <si>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</si>
  <si>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</si>
  <si>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</si>
  <si>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</si>
  <si>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</si>
  <si>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</si>
  <si>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</si>
  <si>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</si>
  <si>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</si>
  <si>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</si>
  <si>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</si>
  <si>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</si>
  <si>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</si>
  <si>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</si>
  <si>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</si>
  <si>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</si>
  <si>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</si>
  <si>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</si>
  <si>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</si>
  <si>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</si>
  <si>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</si>
  <si>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</si>
  <si>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</si>
  <si>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</si>
  <si>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</si>
  <si>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</si>
  <si>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</si>
  <si>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</si>
  <si>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</si>
  <si>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</si>
  <si>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</si>
  <si>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</si>
  <si>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</si>
  <si>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</si>
  <si>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</si>
  <si>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</si>
  <si>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</si>
  <si>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</si>
  <si>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</si>
  <si>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</si>
  <si>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</si>
  <si>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</si>
  <si>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</si>
  <si>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</si>
  <si>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</si>
  <si>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</si>
  <si>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</si>
  <si>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</si>
  <si>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</si>
  <si>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</si>
  <si>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</si>
  <si>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</si>
  <si>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</si>
  <si>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</si>
  <si>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</si>
  <si>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</si>
  <si>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</si>
  <si>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</si>
  <si>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</si>
  <si>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</si>
  <si>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</si>
  <si>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</si>
  <si>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</si>
  <si>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</si>
  <si>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</si>
  <si>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</si>
  <si>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</si>
  <si>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</si>
  <si>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</si>
  <si>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</si>
  <si>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</si>
  <si>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</si>
  <si>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</si>
  <si>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</si>
  <si>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</si>
  <si>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</si>
  <si>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</si>
  <si>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</si>
  <si>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</si>
  <si>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</si>
  <si>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</si>
  <si>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</si>
  <si>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</si>
  <si>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</si>
  <si>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</si>
  <si>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</si>
  <si>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</si>
  <si>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</si>
  <si>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</si>
  <si>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</si>
  <si>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</si>
  <si>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</si>
  <si>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</si>
  <si>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</si>
  <si>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</si>
  <si>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</si>
  <si>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</si>
  <si>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</si>
  <si>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</si>
  <si>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</si>
  <si>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</si>
  <si>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</si>
  <si>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</si>
  <si>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</si>
  <si>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</si>
  <si>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</si>
  <si>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</si>
  <si>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</si>
  <si>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</si>
  <si>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</si>
  <si>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</si>
  <si>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</si>
  <si>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</si>
  <si>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</si>
  <si>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</si>
  <si>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</si>
  <si>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</si>
  <si>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</si>
  <si>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</si>
  <si>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</si>
  <si>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</si>
  <si>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</si>
  <si>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</si>
  <si>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</si>
  <si>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</si>
  <si>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</si>
  <si>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</si>
  <si>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</si>
  <si>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</si>
  <si>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</si>
  <si>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</si>
  <si>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</si>
  <si>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</si>
  <si>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</si>
  <si>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</si>
  <si>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</si>
  <si>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</si>
  <si>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</si>
  <si>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</si>
  <si>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</si>
  <si>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</si>
  <si>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</si>
  <si>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</si>
  <si>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</si>
  <si>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</si>
  <si>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</si>
  <si>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</si>
  <si>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</si>
  <si>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</si>
  <si>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</si>
  <si>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</si>
  <si>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</si>
  <si>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</si>
  <si>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</si>
  <si>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</si>
  <si>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</si>
  <si>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</si>
  <si>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</si>
  <si>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</si>
  <si>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</si>
  <si>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</si>
  <si>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</si>
  <si>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</si>
  <si>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</si>
  <si>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</si>
  <si>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</si>
  <si>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</si>
  <si>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</si>
  <si>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</si>
  <si>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</si>
  <si>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</si>
  <si>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</si>
  <si>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</si>
  <si>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</si>
  <si>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</si>
  <si>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</si>
  <si>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</si>
  <si>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</si>
  <si>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</si>
  <si>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</si>
  <si>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</si>
  <si>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</si>
  <si>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</si>
  <si>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</si>
  <si>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</si>
  <si>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</si>
  <si>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</si>
  <si>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</si>
  <si>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</si>
  <si>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</si>
  <si>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</si>
  <si>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</si>
  <si>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</si>
  <si>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</si>
  <si>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</si>
  <si>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</si>
  <si>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</si>
  <si>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</si>
  <si>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</si>
  <si>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</si>
  <si>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</si>
  <si>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</si>
  <si>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</si>
  <si>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</si>
  <si>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</si>
  <si>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</si>
  <si>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</si>
  <si>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</si>
  <si>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</si>
  <si>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</si>
  <si>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</si>
  <si>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</si>
  <si>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</si>
  <si>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</si>
  <si>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</si>
  <si>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</si>
  <si>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</si>
  <si>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</si>
  <si>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</si>
  <si>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</si>
  <si>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</si>
  <si>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</si>
  <si>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</si>
  <si>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</si>
  <si>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</si>
  <si>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</si>
  <si>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</si>
  <si>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</si>
  <si>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</si>
  <si>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</si>
  <si>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</si>
  <si>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</si>
  <si>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</si>
  <si>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</si>
  <si>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</si>
  <si>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</si>
  <si>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</si>
  <si>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</si>
  <si>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</si>
  <si>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</si>
  <si>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</si>
  <si>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</si>
  <si>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</si>
  <si>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</si>
  <si>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</si>
  <si>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</si>
  <si>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</si>
  <si>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</si>
  <si>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</si>
  <si>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</si>
  <si>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</si>
  <si>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</si>
  <si>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</si>
  <si>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</si>
  <si>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</si>
  <si>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</si>
  <si>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</si>
  <si>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</si>
  <si>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</si>
  <si>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</si>
  <si>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</si>
  <si>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</si>
  <si>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</si>
  <si>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</si>
  <si>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</si>
  <si>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</si>
  <si>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</si>
  <si>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</si>
  <si>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</si>
  <si>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</si>
  <si>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</si>
  <si>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</si>
  <si>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</si>
  <si>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</si>
  <si>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</si>
  <si>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</si>
  <si>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</si>
  <si>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</si>
  <si>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</si>
  <si>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</si>
  <si>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</si>
  <si>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</si>
  <si>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</si>
  <si>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</si>
  <si>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</si>
  <si>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</si>
  <si>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</si>
  <si>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</si>
  <si>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</si>
  <si>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</si>
  <si>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</si>
  <si>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</si>
  <si>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</si>
  <si>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</si>
  <si>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</si>
  <si>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</si>
  <si>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</si>
  <si>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</si>
  <si>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</si>
  <si>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</si>
  <si>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</si>
  <si>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</si>
  <si>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</si>
  <si>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</si>
  <si>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</si>
  <si>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</si>
  <si>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</si>
  <si>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</si>
  <si>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</si>
  <si>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</si>
  <si>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</si>
  <si>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</si>
  <si>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</si>
  <si>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</si>
  <si>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</si>
  <si>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</si>
  <si>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</si>
  <si>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</si>
  <si>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</si>
  <si>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</si>
  <si>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</si>
  <si>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</si>
  <si>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</si>
  <si>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</si>
  <si>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</si>
  <si>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</si>
  <si>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</si>
  <si>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</si>
  <si>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</si>
  <si>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</si>
  <si>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</si>
  <si>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</si>
  <si>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</si>
  <si>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</si>
  <si>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</si>
  <si>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</si>
  <si>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</si>
  <si>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</si>
  <si>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</si>
  <si>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</si>
  <si>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</si>
  <si>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</si>
  <si>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</si>
  <si>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</si>
  <si>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</si>
  <si>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</si>
  <si>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</si>
  <si>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</si>
  <si>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</si>
  <si>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</si>
  <si>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</si>
  <si>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</si>
  <si>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</si>
  <si>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</si>
  <si>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</si>
  <si>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</si>
  <si>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</si>
  <si>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</si>
  <si>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</si>
  <si>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</si>
  <si>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</si>
  <si>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</si>
  <si>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</si>
  <si>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</si>
  <si>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</si>
  <si>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</si>
  <si>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</si>
  <si>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</si>
  <si>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</si>
  <si>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</si>
  <si>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</si>
  <si>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</si>
  <si>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</si>
  <si>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</si>
  <si>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</si>
  <si>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</si>
  <si>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</si>
  <si>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</si>
  <si>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</si>
  <si>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</si>
  <si>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</si>
  <si>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</si>
  <si>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</si>
  <si>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</si>
  <si>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</si>
  <si>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</si>
  <si>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</si>
  <si>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</si>
  <si>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</si>
  <si>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</si>
  <si>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</si>
  <si>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</si>
  <si>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</si>
  <si>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</si>
  <si>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</si>
  <si>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</si>
  <si>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</si>
  <si>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</si>
  <si>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</si>
  <si>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</si>
  <si>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</si>
  <si>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</si>
  <si>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</si>
  <si>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</si>
  <si>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</si>
  <si>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</si>
  <si>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</si>
  <si>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</si>
  <si>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</si>
  <si>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</si>
  <si>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</si>
  <si>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</si>
  <si>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</si>
  <si>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</si>
  <si>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</si>
  <si>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</si>
  <si>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</si>
  <si>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</si>
  <si>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</si>
  <si>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</si>
  <si>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</si>
  <si>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</si>
  <si>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</si>
  <si>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</si>
  <si>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</si>
  <si>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</si>
  <si>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</si>
  <si>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</si>
  <si>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</si>
  <si>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</si>
  <si>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</si>
  <si>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</si>
  <si>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</si>
  <si>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</si>
  <si>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</si>
  <si>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</si>
  <si>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</si>
  <si>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</si>
  <si>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</si>
  <si>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</si>
  <si>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</si>
  <si>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</si>
  <si>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</si>
  <si>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</si>
  <si>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</si>
  <si>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</si>
  <si>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</si>
  <si>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</si>
  <si>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</si>
  <si>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</si>
  <si>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</si>
  <si>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</si>
  <si>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</si>
  <si>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</si>
  <si>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</si>
  <si>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</si>
  <si>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</si>
  <si>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</si>
  <si>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</si>
  <si>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</si>
  <si>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</si>
  <si>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</si>
  <si>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</si>
  <si>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</si>
  <si>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</si>
  <si>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</si>
  <si>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</si>
  <si>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</si>
  <si>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</si>
  <si>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</si>
  <si>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</si>
  <si>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</si>
  <si>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</si>
  <si>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</si>
  <si>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</si>
  <si>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</si>
  <si>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</si>
  <si>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</si>
  <si>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</si>
  <si>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</si>
  <si>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</si>
  <si>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</si>
  <si>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</si>
  <si>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</si>
  <si>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</si>
  <si>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</si>
  <si>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</si>
  <si>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</si>
  <si>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</si>
  <si>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</si>
  <si>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</si>
  <si>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</si>
  <si>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</si>
  <si>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</si>
  <si>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</si>
  <si>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</si>
  <si>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</si>
  <si>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</si>
  <si>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</si>
  <si>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</si>
  <si>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</si>
  <si>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</si>
  <si>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</si>
  <si>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</si>
  <si>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</si>
  <si>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</si>
  <si>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</si>
  <si>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</si>
  <si>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</si>
  <si>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</si>
  <si>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</si>
  <si>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</si>
  <si>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</si>
  <si>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</si>
  <si>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</si>
  <si>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</si>
  <si>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</si>
  <si>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</si>
  <si>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</si>
  <si>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</si>
  <si>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</si>
  <si>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</si>
  <si>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</si>
  <si>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</si>
  <si>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</si>
  <si>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</si>
  <si>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</si>
  <si>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</si>
  <si>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</si>
  <si>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</si>
  <si>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</si>
  <si>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</si>
  <si>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</si>
  <si>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</si>
  <si>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</si>
  <si>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</si>
  <si>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</si>
  <si>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</si>
  <si>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</si>
  <si>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</si>
  <si>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</si>
  <si>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</si>
  <si>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</si>
  <si>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</si>
  <si>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</si>
  <si>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</si>
  <si>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</si>
  <si>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</si>
  <si>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</si>
  <si>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</si>
  <si>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</si>
  <si>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</si>
  <si>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</si>
  <si>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</si>
  <si>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</si>
  <si>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</si>
  <si>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</si>
  <si>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</si>
  <si>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</si>
  <si>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</si>
  <si>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</si>
  <si>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</si>
  <si>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</si>
  <si>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</si>
  <si>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</si>
  <si>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</si>
  <si>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</si>
  <si>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</si>
  <si>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</si>
  <si>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</si>
  <si>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</si>
  <si>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</si>
  <si>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</si>
  <si>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</si>
  <si>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</si>
  <si>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</si>
  <si>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</si>
  <si>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</si>
  <si>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</si>
  <si>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</si>
  <si>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</si>
  <si>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</si>
  <si>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</si>
  <si>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</si>
  <si>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</si>
  <si>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</si>
  <si>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</si>
  <si>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</si>
  <si>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</si>
  <si>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</si>
  <si>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</si>
  <si>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</si>
  <si>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</si>
  <si>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</si>
  <si>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</si>
  <si>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</si>
  <si>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</si>
  <si>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</si>
  <si>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</si>
  <si>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</si>
  <si>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</si>
  <si>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</si>
  <si>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</si>
  <si>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</si>
  <si>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</si>
  <si>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</si>
  <si>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</si>
  <si>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</si>
  <si>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</si>
  <si>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</si>
  <si>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</si>
  <si>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</si>
  <si>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</si>
  <si>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</si>
  <si>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</si>
  <si>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</si>
  <si>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</si>
  <si>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</si>
  <si>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</si>
  <si>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</si>
  <si>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</si>
  <si>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</si>
  <si>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</si>
  <si>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</si>
  <si>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</si>
  <si>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</si>
  <si>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</si>
  <si>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</si>
  <si>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</si>
  <si>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</si>
  <si>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</si>
  <si>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</si>
  <si>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</si>
  <si>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</si>
  <si>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</si>
  <si>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</si>
  <si>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</si>
  <si>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</si>
  <si>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</si>
  <si>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</si>
  <si>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</si>
  <si>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</si>
  <si>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</si>
  <si>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</si>
  <si>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</si>
  <si>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</si>
  <si>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</si>
  <si>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</si>
  <si>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</si>
  <si>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</si>
  <si>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</si>
  <si>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</si>
  <si>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</si>
  <si>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</si>
  <si>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</si>
  <si>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</si>
  <si>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</si>
  <si>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</si>
  <si>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</si>
  <si>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</si>
  <si>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</si>
  <si>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</si>
  <si>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</si>
  <si>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</si>
  <si>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</si>
  <si>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</si>
  <si>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</si>
  <si>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</si>
  <si>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</si>
  <si>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</si>
  <si>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</si>
  <si>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</si>
  <si>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</si>
  <si>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</si>
  <si>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</si>
  <si>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</si>
  <si>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</si>
  <si>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</si>
  <si>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</si>
  <si>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</si>
  <si>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</si>
  <si>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</si>
  <si>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</si>
  <si>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</si>
  <si>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</si>
  <si>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</si>
  <si>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</si>
  <si>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</si>
  <si>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</si>
  <si>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</si>
  <si>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</si>
  <si>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</si>
  <si>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</si>
  <si>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</si>
  <si>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</si>
  <si>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</si>
  <si>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</si>
  <si>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</si>
  <si>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</si>
  <si>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</si>
  <si>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</si>
  <si>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</si>
  <si>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</si>
  <si>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</si>
  <si>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</si>
  <si>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</si>
  <si>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</si>
  <si>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</si>
  <si>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</si>
  <si>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</si>
  <si>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</si>
  <si>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</si>
  <si>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</si>
  <si>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</si>
  <si>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</si>
  <si>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</si>
  <si>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</si>
  <si>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</si>
  <si>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</si>
  <si>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</si>
  <si>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</si>
  <si>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</si>
  <si>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</si>
  <si>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</si>
  <si>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</si>
  <si>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</si>
  <si>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</si>
  <si>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</si>
  <si>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</si>
  <si>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</si>
  <si>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</si>
  <si>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</si>
  <si>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</si>
  <si>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</si>
  <si>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</si>
  <si>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</si>
  <si>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</si>
  <si>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</si>
  <si>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</si>
  <si>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</si>
  <si>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</si>
  <si>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</si>
  <si>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</si>
  <si>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</si>
  <si>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</si>
  <si>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</si>
  <si>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</si>
  <si>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</si>
  <si>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</si>
  <si>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</si>
  <si>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</si>
  <si>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</si>
  <si>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</si>
  <si>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</si>
  <si>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</si>
  <si>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</si>
  <si>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</si>
  <si>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</si>
  <si>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</si>
  <si>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</si>
  <si>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</si>
  <si>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</si>
  <si>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</si>
  <si>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</si>
  <si>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</si>
  <si>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</si>
  <si>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</si>
  <si>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</si>
  <si>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</si>
  <si>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</si>
  <si>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</si>
  <si>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</si>
  <si>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</si>
  <si>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</si>
  <si>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</si>
  <si>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</si>
  <si>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</si>
  <si>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</si>
  <si>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</si>
  <si>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</si>
  <si>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</si>
  <si>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</si>
  <si>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</si>
  <si>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</si>
  <si>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</si>
  <si>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</si>
  <si>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</si>
  <si>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</si>
  <si>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</si>
  <si>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</si>
  <si>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</si>
  <si>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</si>
  <si>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</si>
  <si>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</si>
  <si>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</si>
  <si>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</si>
  <si>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</si>
  <si>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</si>
  <si>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</si>
  <si>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</si>
  <si>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</si>
  <si>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</si>
  <si>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</si>
  <si>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</si>
  <si>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</si>
  <si>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</si>
  <si>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</si>
  <si>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</si>
  <si>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</si>
  <si>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</si>
  <si>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</si>
  <si>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</si>
  <si>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</si>
  <si>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</si>
  <si>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</si>
  <si>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</si>
  <si>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</si>
  <si>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</si>
  <si>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</si>
  <si>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</si>
  <si>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</si>
  <si>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</si>
  <si>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</si>
  <si>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</si>
  <si>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</si>
  <si>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</si>
  <si>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</si>
  <si>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</si>
  <si>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</si>
  <si>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</si>
  <si>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</si>
  <si>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</si>
  <si>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</si>
  <si>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</si>
  <si>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</si>
  <si>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</si>
  <si>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</si>
  <si>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</si>
  <si>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</si>
  <si>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</si>
  <si>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</si>
  <si>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</si>
  <si>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</si>
  <si>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</si>
  <si>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</si>
  <si>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</si>
  <si>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</si>
  <si>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</si>
  <si>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</si>
  <si>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</si>
  <si>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</si>
  <si>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</si>
  <si>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</si>
  <si>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</si>
  <si>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</si>
  <si>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</si>
  <si>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</si>
  <si>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</si>
  <si>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</si>
  <si>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</si>
  <si>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</si>
  <si>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</si>
  <si>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</si>
  <si>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</si>
  <si>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</si>
  <si>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</si>
  <si>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</si>
  <si>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</si>
  <si>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</si>
  <si>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</si>
  <si>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</si>
  <si>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</si>
  <si>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</si>
  <si>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</si>
  <si>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</si>
  <si>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</si>
  <si>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</si>
  <si>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</si>
  <si>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</si>
  <si>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</si>
  <si>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</si>
  <si>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</si>
  <si>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</si>
  <si>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</si>
  <si>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</si>
  <si>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</si>
  <si>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</si>
  <si>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</si>
  <si>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</si>
  <si>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</si>
  <si>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</si>
  <si>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</si>
  <si>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</si>
  <si>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</si>
  <si>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</si>
  <si>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</si>
  <si>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</si>
  <si>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</si>
  <si>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</si>
  <si>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</si>
  <si>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</si>
  <si>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</si>
  <si>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</si>
  <si>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</si>
  <si>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</si>
  <si>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</si>
  <si>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</si>
  <si>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</si>
  <si>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</si>
  <si>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</si>
  <si>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</si>
  <si>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</si>
  <si>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</si>
  <si>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</si>
  <si>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</si>
  <si>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</si>
  <si>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</si>
  <si>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</si>
  <si>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</si>
  <si>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</si>
  <si>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</si>
  <si>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</si>
  <si>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</si>
  <si>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</si>
  <si>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</si>
  <si>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</si>
  <si>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</si>
  <si>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</si>
  <si>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</si>
  <si>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</si>
  <si>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</si>
  <si>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</si>
  <si>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</si>
  <si>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</si>
  <si>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</si>
  <si>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</si>
  <si>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</si>
  <si>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</si>
  <si>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</si>
  <si>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</si>
  <si>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</si>
  <si>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</si>
  <si>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</si>
  <si>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</si>
  <si>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</si>
  <si>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</si>
  <si>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</si>
  <si>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</si>
  <si>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</si>
  <si>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</si>
  <si>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</si>
  <si>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</si>
  <si>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</si>
  <si>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</si>
  <si>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</si>
  <si>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</si>
  <si>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</si>
  <si>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</si>
  <si>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</si>
  <si>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</si>
  <si>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</si>
  <si>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</si>
  <si>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</si>
  <si>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</si>
  <si>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</si>
  <si>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</si>
  <si>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</si>
  <si>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</si>
  <si>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</si>
  <si>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</si>
  <si>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</si>
  <si>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</si>
  <si>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</si>
  <si>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</si>
  <si>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</si>
  <si>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</si>
  <si>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</si>
  <si>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</si>
  <si>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</si>
  <si>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</si>
  <si>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</si>
  <si>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</si>
  <si>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</si>
  <si>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</si>
  <si>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</si>
  <si>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</si>
  <si>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</si>
  <si>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</si>
  <si>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</si>
  <si>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</si>
  <si>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</si>
  <si>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</si>
  <si>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</si>
  <si>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</si>
  <si>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</si>
  <si>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</si>
  <si>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</si>
  <si>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</si>
  <si>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</si>
  <si>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</si>
  <si>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</si>
  <si>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</si>
  <si>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</si>
  <si>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</si>
  <si>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</si>
  <si>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</si>
  <si>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</si>
  <si>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</si>
  <si>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</si>
  <si>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</si>
  <si>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</si>
  <si>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</si>
  <si>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</si>
  <si>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</si>
  <si>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</si>
  <si>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</si>
  <si>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</si>
  <si>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</si>
  <si>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</si>
  <si>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</si>
  <si>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</si>
  <si>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</si>
  <si>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</si>
  <si>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</si>
  <si>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</si>
  <si>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</si>
  <si>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</si>
  <si>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</si>
  <si>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</si>
  <si>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</si>
  <si>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</si>
  <si>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</si>
  <si>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</si>
  <si>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</si>
  <si>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</si>
  <si>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</si>
  <si>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</si>
  <si>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</si>
  <si>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</si>
  <si>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</si>
  <si>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</si>
  <si>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</si>
  <si>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</si>
  <si>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</si>
  <si>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</si>
  <si>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</si>
  <si>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</si>
  <si>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</si>
  <si>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</si>
  <si>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</si>
  <si>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</si>
  <si>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</si>
  <si>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</si>
  <si>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</si>
  <si>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</si>
  <si>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</si>
  <si>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</si>
  <si>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</si>
  <si>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</si>
  <si>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</si>
  <si>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</si>
  <si>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</si>
  <si>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</si>
  <si>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</si>
  <si>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</si>
  <si>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</si>
  <si>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</si>
  <si>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</si>
  <si>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</si>
  <si>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</si>
  <si>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</si>
  <si>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</si>
  <si>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</si>
  <si>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</si>
  <si>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</si>
  <si>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</si>
  <si>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</si>
  <si>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</si>
  <si>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</si>
  <si>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</si>
  <si>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</si>
  <si>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</si>
  <si>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</si>
  <si>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</si>
  <si>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</si>
  <si>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</si>
  <si>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</si>
  <si>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</si>
  <si>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</si>
  <si>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</si>
  <si>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</si>
  <si>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</si>
  <si>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</si>
  <si>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</si>
  <si>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</si>
  <si>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</si>
  <si>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</si>
  <si>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</si>
  <si>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</si>
  <si>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</si>
  <si>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</si>
  <si>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</si>
  <si>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</si>
  <si>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</si>
  <si>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</si>
  <si>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</si>
  <si>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</si>
  <si>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</si>
  <si>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</si>
  <si>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</si>
  <si>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</si>
  <si>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</si>
  <si>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</si>
  <si>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</si>
  <si>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</si>
  <si>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</si>
  <si>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</si>
  <si>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</si>
  <si>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</si>
  <si>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</si>
  <si>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</si>
  <si>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</si>
  <si>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</si>
  <si>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</si>
  <si>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</si>
  <si>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</si>
  <si>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</si>
  <si>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</si>
  <si>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</si>
  <si>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</si>
  <si>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</si>
  <si>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</si>
  <si>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</si>
  <si>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</si>
  <si>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</si>
  <si>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</si>
  <si>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</si>
  <si>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</si>
  <si>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</si>
  <si>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</si>
  <si>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</si>
  <si>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</si>
  <si>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</si>
  <si>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</si>
  <si>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</si>
  <si>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</si>
  <si>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</si>
  <si>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</si>
  <si>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</si>
  <si>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</si>
  <si>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</si>
  <si>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</si>
  <si>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</si>
  <si>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</si>
  <si>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</si>
  <si>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</si>
  <si>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</si>
  <si>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</si>
  <si>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</si>
  <si>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</si>
  <si>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</si>
  <si>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</si>
  <si>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</si>
  <si>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</si>
  <si>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</si>
  <si>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</si>
  <si>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</si>
  <si>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</si>
  <si>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</si>
  <si>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</si>
  <si>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</si>
  <si>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</si>
  <si>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</si>
  <si>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</si>
  <si>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</si>
  <si>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</si>
  <si>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</si>
  <si>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</si>
  <si>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</si>
  <si>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</si>
  <si>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</si>
  <si>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</si>
  <si>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</si>
  <si>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</si>
  <si>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</si>
  <si>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</si>
  <si>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</si>
  <si>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</si>
  <si>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</si>
  <si>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</si>
  <si>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</si>
  <si>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</si>
  <si>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</si>
  <si>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</si>
  <si>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</si>
  <si>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</si>
  <si>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</si>
  <si>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</si>
  <si>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</si>
  <si>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</si>
  <si>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</si>
  <si>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</si>
  <si>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</si>
  <si>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</si>
  <si>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</si>
  <si>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</si>
  <si>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</si>
  <si>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</si>
  <si>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</si>
  <si>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</si>
  <si>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</si>
  <si>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</si>
  <si>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</si>
  <si>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</si>
  <si>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</si>
  <si>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</si>
  <si>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</si>
  <si>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</si>
  <si>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</si>
  <si>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</si>
  <si>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</si>
  <si>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</si>
  <si>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</si>
  <si>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</si>
  <si>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</si>
  <si>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</si>
  <si>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</si>
  <si>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</si>
  <si>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</si>
  <si>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</si>
  <si>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</si>
  <si>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</si>
  <si>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</si>
  <si>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</si>
  <si>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</si>
  <si>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</si>
  <si>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</si>
  <si>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</si>
  <si>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</si>
  <si>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</si>
  <si>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</si>
  <si>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</si>
  <si>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</si>
  <si>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</si>
  <si>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</si>
  <si>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</si>
  <si>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</si>
  <si>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</si>
  <si>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</si>
  <si>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</si>
  <si>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</si>
  <si>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</si>
  <si>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</si>
  <si>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</si>
  <si>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</si>
  <si>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</si>
  <si>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</si>
  <si>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</si>
  <si>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</si>
  <si>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</si>
  <si>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</si>
  <si>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</si>
  <si>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</si>
  <si>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</si>
  <si>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</si>
  <si>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</si>
  <si>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</si>
  <si>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</si>
  <si>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</si>
  <si>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</si>
  <si>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</si>
  <si>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</si>
  <si>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</si>
  <si>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</si>
  <si>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</si>
  <si>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</si>
  <si>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</si>
  <si>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</si>
  <si>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</si>
  <si>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</si>
  <si>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</si>
  <si>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</si>
  <si>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</si>
  <si>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</si>
  <si>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</si>
  <si>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</si>
  <si>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</si>
  <si>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</si>
  <si>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</si>
  <si>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</si>
  <si>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</si>
  <si>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</si>
  <si>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</si>
  <si>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</si>
  <si>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</si>
  <si>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</si>
  <si>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</si>
  <si>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</si>
  <si>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</si>
  <si>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</si>
  <si>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</si>
  <si>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</si>
  <si>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</si>
  <si>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</si>
  <si>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</si>
  <si>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</si>
  <si>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</si>
  <si>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</si>
  <si>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</si>
  <si>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</si>
  <si>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</si>
  <si>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</si>
  <si>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</si>
  <si>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</si>
  <si>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</si>
  <si>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</si>
  <si>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</si>
  <si>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</si>
  <si>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</si>
  <si>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</si>
  <si>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</si>
  <si>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</si>
  <si>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</si>
  <si>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</si>
  <si>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</si>
  <si>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</si>
  <si>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</si>
  <si>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</si>
  <si>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</si>
  <si>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</si>
  <si>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</si>
  <si>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</si>
  <si>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</si>
  <si>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</si>
  <si>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</si>
  <si>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</si>
  <si>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</si>
  <si>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</si>
  <si>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</si>
  <si>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</si>
  <si>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</si>
  <si>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</si>
  <si>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</si>
  <si>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</si>
  <si>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</si>
  <si>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</si>
  <si>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</si>
  <si>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</si>
  <si>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</si>
  <si>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</si>
  <si>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</si>
  <si>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</si>
  <si>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</si>
  <si>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</si>
  <si>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</si>
  <si>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</si>
  <si>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</si>
  <si>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</si>
  <si>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</si>
  <si>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</si>
  <si>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</si>
  <si>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</si>
  <si>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</si>
  <si>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</si>
  <si>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</si>
  <si>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</si>
  <si>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</si>
  <si>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</si>
  <si>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</si>
  <si>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</si>
  <si>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</si>
  <si>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</si>
  <si>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</si>
  <si>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</si>
  <si>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</si>
  <si>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</si>
  <si>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</si>
  <si>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</si>
  <si>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</si>
  <si>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</si>
  <si>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</si>
  <si>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</si>
  <si>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</si>
  <si>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</si>
  <si>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</si>
  <si>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</si>
  <si>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</si>
  <si>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</si>
  <si>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</si>
  <si>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</si>
  <si>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</si>
  <si>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</si>
  <si>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</si>
  <si>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</si>
  <si>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</si>
  <si>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</si>
  <si>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</si>
  <si>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</si>
  <si>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</si>
  <si>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</si>
  <si>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</si>
  <si>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</si>
  <si>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</si>
  <si>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</si>
  <si>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</si>
  <si>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</si>
  <si>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</si>
  <si>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</si>
  <si>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</si>
  <si>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</si>
  <si>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</si>
  <si>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</si>
  <si>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</si>
  <si>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</si>
  <si>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</si>
  <si>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</si>
  <si>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</si>
  <si>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</si>
  <si>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</si>
  <si>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</si>
  <si>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</si>
  <si>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</si>
  <si>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</si>
  <si>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</si>
  <si>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</si>
  <si>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</si>
  <si>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</si>
  <si>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</si>
  <si>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</si>
  <si>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</si>
  <si>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</si>
  <si>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</si>
  <si>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</si>
  <si>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</si>
  <si>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</si>
  <si>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</si>
  <si>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</si>
  <si>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</si>
  <si>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</si>
  <si>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</si>
  <si>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</si>
  <si>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</si>
  <si>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</si>
  <si>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</si>
  <si>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</si>
  <si>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</si>
  <si>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</si>
  <si>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</si>
  <si>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</si>
  <si>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</si>
  <si>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</si>
  <si>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</si>
  <si>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</si>
  <si>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</si>
  <si>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</si>
  <si>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</si>
  <si>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</si>
  <si>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</si>
  <si>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</si>
  <si>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</si>
  <si>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</si>
  <si>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</si>
  <si>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</si>
  <si>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</si>
  <si>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</si>
  <si>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</si>
  <si>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</si>
  <si>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</si>
  <si>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</si>
  <si>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</si>
  <si>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</si>
  <si>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</si>
  <si>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</si>
  <si>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</si>
  <si>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</si>
  <si>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</si>
  <si>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</si>
  <si>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</si>
  <si>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</si>
  <si>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</si>
  <si>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</si>
  <si>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</si>
  <si>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</si>
  <si>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</si>
  <si>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</si>
  <si>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</si>
  <si>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</si>
  <si>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</si>
  <si>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</si>
  <si>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</si>
  <si>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</si>
  <si>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</si>
  <si>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</si>
  <si>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</si>
  <si>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</si>
  <si>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</si>
  <si>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</si>
  <si>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</si>
  <si>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</si>
  <si>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</si>
  <si>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</si>
  <si>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</si>
  <si>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</si>
  <si>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</si>
  <si>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</si>
  <si>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</si>
  <si>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</si>
  <si>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</si>
  <si>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</si>
  <si>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</si>
  <si>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</si>
  <si>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</si>
  <si>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</si>
  <si>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</si>
  <si>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</si>
  <si>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</si>
  <si>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</si>
  <si>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</si>
  <si>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</si>
  <si>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</si>
  <si>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</si>
  <si>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</si>
  <si>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</si>
  <si>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</si>
  <si>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</si>
  <si>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</si>
  <si>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</si>
  <si>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</si>
  <si>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</si>
  <si>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</si>
  <si>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</si>
  <si>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</si>
  <si>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</si>
  <si>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</si>
  <si>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</si>
  <si>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</si>
  <si>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</si>
  <si>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</si>
  <si>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</si>
  <si>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</si>
  <si>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</si>
  <si>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</si>
  <si>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</si>
  <si>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</si>
  <si>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</si>
  <si>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</si>
  <si>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</si>
  <si>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</si>
  <si>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</si>
  <si>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</si>
  <si>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</si>
  <si>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</si>
  <si>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</si>
  <si>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</si>
  <si>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</si>
  <si>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</si>
  <si>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</si>
  <si>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</si>
  <si>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</si>
  <si>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</si>
  <si>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</si>
  <si>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</si>
  <si>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</si>
  <si>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</si>
  <si>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</si>
  <si>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</si>
  <si>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</si>
  <si>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</si>
  <si>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</si>
  <si>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</si>
  <si>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</si>
  <si>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</si>
  <si>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</si>
  <si>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</si>
  <si>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</si>
  <si>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</si>
  <si>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</si>
  <si>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</si>
  <si>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</si>
  <si>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</si>
  <si>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</si>
  <si>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</si>
  <si>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</si>
  <si>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</si>
  <si>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</si>
  <si>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</si>
  <si>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</si>
  <si>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</si>
  <si>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</si>
  <si>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</si>
  <si>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</si>
  <si>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</si>
  <si>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</si>
  <si>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</si>
  <si>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</si>
  <si>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</si>
  <si>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</si>
  <si>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</si>
  <si>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</si>
  <si>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</si>
  <si>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</si>
  <si>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</si>
  <si>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</si>
  <si>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</si>
  <si>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</si>
  <si>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</si>
  <si>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</si>
  <si>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</si>
  <si>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</si>
  <si>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</si>
  <si>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</si>
  <si>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</si>
  <si>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</si>
  <si>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</si>
  <si>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</si>
  <si>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</si>
  <si>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</si>
  <si>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</si>
  <si>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</si>
  <si>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</si>
  <si>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</si>
  <si>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</si>
  <si>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</si>
  <si>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</si>
  <si>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</si>
  <si>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</si>
  <si>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</si>
  <si>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</si>
  <si>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</si>
  <si>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</si>
  <si>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</si>
  <si>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</si>
  <si>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</si>
  <si>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</si>
  <si>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</si>
  <si>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</si>
  <si>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</si>
  <si>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</si>
  <si>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</si>
  <si>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</si>
  <si>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</si>
  <si>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</si>
  <si>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</si>
  <si>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</si>
  <si>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</si>
  <si>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</si>
  <si>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</si>
  <si>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</si>
  <si>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</si>
  <si>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</si>
  <si>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</si>
  <si>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</si>
  <si>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</si>
  <si>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</si>
  <si>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</si>
  <si>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</si>
  <si>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</si>
  <si>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</si>
  <si>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</si>
  <si>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</si>
  <si>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</si>
  <si>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</si>
  <si>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</si>
  <si>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</si>
  <si>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</si>
  <si>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</si>
  <si>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</si>
  <si>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</si>
  <si>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</si>
  <si>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</si>
  <si>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</si>
  <si>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</si>
  <si>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</si>
  <si>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</si>
  <si>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</si>
  <si>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</si>
  <si>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</si>
  <si>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</si>
  <si>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</si>
  <si>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</si>
  <si>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</si>
  <si>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</si>
  <si>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</si>
  <si>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</si>
  <si>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</si>
  <si>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</si>
  <si>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</si>
  <si>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</si>
  <si>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</si>
  <si>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</si>
  <si>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</si>
  <si>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</si>
  <si>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</si>
  <si>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</si>
  <si>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</si>
  <si>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</si>
  <si>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</si>
  <si>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</si>
  <si>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</si>
  <si>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</si>
  <si>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</si>
  <si>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</si>
  <si>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</si>
  <si>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</si>
  <si>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</si>
  <si>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</si>
  <si>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</si>
  <si>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</si>
  <si>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</si>
  <si>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</si>
  <si>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</si>
  <si>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</si>
  <si>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</si>
  <si>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</si>
  <si>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</si>
  <si>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</si>
  <si>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</si>
  <si>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</si>
  <si>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</si>
  <si>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</si>
  <si>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</si>
  <si>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</si>
  <si>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</si>
  <si>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</si>
  <si>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</si>
  <si>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</si>
  <si>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</si>
  <si>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</si>
  <si>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</si>
  <si>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</si>
  <si>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</si>
  <si>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</si>
  <si>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</si>
  <si>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</si>
  <si>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</si>
  <si>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</si>
  <si>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</si>
  <si>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</si>
  <si>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</si>
  <si>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</si>
  <si>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</si>
  <si>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</si>
  <si>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</si>
  <si>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</si>
  <si>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</si>
  <si>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</si>
  <si>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</si>
  <si>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</si>
  <si>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</si>
  <si>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</si>
  <si>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</si>
  <si>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</si>
  <si>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</si>
  <si>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</si>
  <si>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</si>
  <si>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</si>
  <si>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</si>
  <si>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</si>
  <si>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</si>
  <si>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</si>
  <si>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</si>
  <si>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</si>
  <si>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</si>
  <si>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</si>
  <si>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</si>
  <si>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</si>
  <si>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</si>
  <si>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</si>
  <si>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</si>
  <si>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</si>
  <si>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</si>
  <si>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</si>
  <si>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</si>
  <si>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</si>
  <si>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</si>
  <si>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</si>
  <si>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</si>
  <si>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</si>
  <si>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</si>
  <si>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</si>
  <si>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</si>
  <si>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</si>
  <si>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</si>
  <si>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</si>
  <si>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</si>
  <si>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</si>
  <si>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</si>
  <si>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</si>
  <si>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</si>
  <si>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</si>
  <si>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</si>
  <si>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</si>
  <si>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</si>
  <si>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</si>
  <si>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</si>
  <si>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</si>
  <si>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</si>
  <si>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</si>
  <si>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</si>
  <si>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</si>
  <si>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</si>
  <si>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</si>
  <si>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</si>
  <si>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</si>
  <si>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</si>
  <si>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</si>
  <si>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</si>
  <si>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</si>
  <si>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</si>
  <si>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</si>
  <si>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</si>
  <si>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</si>
  <si>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</si>
  <si>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</si>
  <si>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</si>
  <si>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</si>
  <si>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</si>
  <si>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</si>
  <si>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</si>
  <si>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</si>
  <si>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</si>
  <si>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</si>
  <si>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</si>
  <si>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</si>
  <si>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</si>
  <si>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</si>
  <si>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</si>
  <si>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</si>
  <si>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</si>
  <si>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</si>
  <si>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</si>
  <si>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</si>
  <si>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</si>
  <si>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</si>
  <si>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</si>
  <si>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</si>
  <si>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</si>
  <si>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</si>
  <si>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</si>
  <si>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</si>
  <si>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</si>
  <si>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</si>
  <si>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</si>
  <si>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</si>
  <si>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</si>
  <si>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</si>
  <si>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</si>
  <si>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</si>
  <si>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</si>
  <si>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</si>
  <si>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</si>
  <si>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</si>
  <si>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</si>
  <si>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</si>
  <si>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</si>
  <si>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</si>
  <si>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</si>
  <si>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</si>
  <si>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</si>
  <si>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</si>
  <si>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</si>
  <si>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</si>
  <si>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</si>
  <si>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</si>
  <si>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</si>
  <si>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</si>
  <si>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</si>
  <si>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</si>
  <si>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</si>
  <si>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</si>
  <si>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</si>
  <si>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</si>
  <si>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</si>
  <si>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</si>
  <si>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</si>
  <si>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</si>
  <si>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</si>
  <si>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</si>
  <si>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</si>
  <si>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</si>
  <si>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</si>
  <si>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</si>
  <si>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</si>
  <si>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</si>
  <si>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</si>
  <si>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</si>
  <si>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</si>
  <si>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</si>
  <si>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</si>
  <si>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</si>
  <si>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</si>
  <si>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</si>
  <si>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</si>
  <si>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</si>
  <si>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</si>
  <si>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</si>
  <si>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</si>
  <si>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</si>
  <si>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</si>
  <si>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</si>
  <si>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</si>
  <si>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</si>
  <si>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</si>
  <si>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</si>
  <si>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</si>
  <si>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</si>
  <si>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</si>
  <si>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</si>
  <si>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</si>
  <si>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</si>
  <si>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</si>
  <si>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</si>
  <si>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</si>
  <si>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</si>
  <si>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</si>
  <si>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</si>
  <si>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</si>
  <si>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</si>
  <si>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</si>
  <si>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</si>
  <si>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</si>
  <si>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</si>
  <si>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</si>
  <si>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</si>
  <si>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</si>
  <si>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</si>
  <si>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</si>
  <si>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</si>
  <si>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</si>
  <si>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</si>
  <si>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</si>
  <si>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</si>
  <si>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</si>
  <si>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</si>
  <si>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</si>
  <si>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</si>
  <si>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</si>
  <si>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</si>
  <si>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</si>
  <si>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</si>
  <si>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</si>
  <si>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</si>
  <si>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</si>
  <si>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</si>
  <si>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</si>
  <si>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</si>
  <si>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</si>
  <si>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</si>
  <si>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</si>
  <si>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</si>
  <si>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</si>
  <si>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</si>
  <si>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</si>
  <si>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</si>
  <si>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</si>
  <si>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</si>
  <si>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</si>
  <si>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</si>
  <si>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</si>
  <si>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</si>
  <si>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</si>
  <si>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</si>
  <si>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</si>
  <si>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</si>
  <si>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</si>
  <si>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</si>
  <si>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</si>
  <si>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</si>
  <si>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</si>
  <si>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</si>
  <si>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</si>
  <si>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</si>
  <si>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</si>
  <si>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</si>
  <si>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</si>
  <si>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</si>
  <si>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</si>
  <si>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</si>
  <si>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</si>
  <si>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</si>
  <si>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</si>
  <si>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</si>
  <si>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</si>
  <si>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</si>
  <si>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</si>
  <si>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</si>
  <si>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</si>
  <si>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</si>
  <si>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</si>
  <si>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</si>
  <si>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</si>
  <si>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</si>
  <si>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</si>
  <si>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</si>
  <si>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</si>
  <si>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</si>
  <si>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</si>
  <si>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</si>
  <si>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</si>
  <si>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</si>
  <si>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</si>
  <si>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</si>
  <si>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</si>
  <si>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</si>
  <si>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</si>
  <si>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</si>
  <si>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</si>
  <si>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</si>
  <si>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</si>
  <si>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</si>
  <si>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</si>
  <si>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</si>
  <si>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</si>
  <si>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</si>
  <si>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</si>
  <si>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</si>
  <si>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</si>
  <si>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</si>
  <si>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</si>
  <si>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</si>
  <si>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</si>
  <si>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</si>
  <si>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</si>
  <si>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</si>
  <si>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</si>
  <si>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</si>
  <si>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</si>
  <si>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</si>
  <si>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</si>
  <si>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</si>
  <si>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</si>
  <si>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</si>
  <si>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</si>
  <si>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</si>
  <si>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</si>
  <si>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</si>
  <si>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</si>
  <si>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</si>
  <si>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</si>
  <si>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</si>
  <si>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</si>
  <si>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</si>
  <si>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</si>
  <si>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</si>
  <si>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</si>
  <si>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</si>
  <si>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</si>
  <si>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</si>
  <si>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</si>
  <si>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</si>
  <si>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</si>
  <si>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</si>
  <si>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</si>
  <si>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</si>
  <si>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</si>
  <si>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</si>
  <si>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</si>
  <si>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</si>
  <si>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</si>
  <si>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</si>
  <si>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</si>
  <si>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</si>
  <si>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</si>
  <si>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</si>
  <si>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</si>
  <si>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</si>
  <si>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</si>
  <si>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</si>
  <si>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</si>
  <si>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</si>
  <si>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</si>
  <si>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</si>
  <si>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</si>
  <si>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</si>
  <si>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</si>
  <si>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</si>
  <si>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</si>
  <si>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</si>
  <si>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</si>
  <si>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</si>
  <si>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</si>
  <si>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</si>
  <si>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</si>
  <si>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</si>
  <si>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</si>
  <si>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</si>
  <si>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</si>
  <si>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</si>
  <si>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</si>
  <si>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</si>
  <si>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</si>
  <si>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</si>
  <si>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</si>
  <si>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</si>
  <si>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</si>
  <si>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</si>
  <si>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</si>
  <si>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</si>
  <si>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</si>
  <si>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</si>
  <si>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</si>
  <si>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</si>
  <si>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</si>
  <si>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</si>
  <si>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</si>
  <si>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</si>
  <si>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</si>
  <si>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</si>
  <si>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</si>
  <si>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</si>
  <si>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</si>
  <si>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</si>
  <si>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</si>
  <si>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</si>
  <si>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</si>
  <si>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</si>
  <si>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</si>
  <si>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</si>
  <si>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</si>
  <si>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</si>
  <si>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</si>
  <si>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</si>
  <si>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</si>
  <si>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</si>
  <si>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</si>
  <si>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</si>
  <si>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</si>
  <si>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</si>
  <si>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</si>
  <si>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</si>
  <si>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</si>
  <si>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</si>
  <si>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</si>
  <si>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</si>
  <si>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</si>
  <si>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</si>
  <si>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</si>
  <si>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</si>
  <si>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</si>
  <si>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</si>
  <si>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</si>
  <si>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</si>
  <si>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</si>
  <si>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</si>
  <si>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</si>
  <si>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</si>
  <si>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</si>
  <si>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</si>
  <si>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</si>
  <si>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</si>
  <si>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</si>
  <si>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</si>
  <si>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</si>
  <si>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</si>
  <si>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</si>
  <si>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</si>
  <si>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</si>
  <si>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</si>
  <si>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</si>
  <si>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</si>
  <si>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</si>
  <si>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</si>
  <si>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</si>
  <si>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</si>
  <si>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</si>
  <si>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</si>
  <si>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</si>
  <si>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</si>
  <si>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</si>
  <si>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</si>
  <si>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</si>
  <si>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</si>
  <si>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</si>
  <si>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</si>
  <si>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</si>
  <si>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</si>
  <si>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</si>
  <si>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</si>
  <si>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</si>
  <si>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</si>
  <si>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</si>
  <si>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</si>
  <si>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</si>
  <si>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</si>
  <si>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</si>
  <si>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</si>
  <si>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</si>
  <si>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</si>
  <si>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</si>
  <si>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</si>
  <si>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</si>
  <si>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</si>
  <si>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</si>
  <si>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</si>
  <si>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</si>
  <si>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</si>
  <si>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</si>
  <si>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</si>
  <si>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</si>
  <si>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</si>
  <si>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</si>
  <si>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</si>
  <si>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</si>
  <si>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</si>
  <si>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</si>
  <si>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</si>
  <si>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</si>
  <si>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</si>
  <si>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</si>
  <si>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</si>
  <si>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</si>
  <si>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</si>
  <si>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</si>
  <si>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</si>
  <si>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</si>
  <si>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</si>
  <si>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</si>
  <si>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</si>
  <si>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</si>
  <si>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</si>
  <si>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</si>
  <si>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</si>
  <si>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</si>
  <si>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</si>
  <si>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</si>
  <si>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</si>
  <si>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</si>
  <si>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</si>
  <si>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</si>
  <si>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</si>
  <si>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</si>
  <si>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</si>
  <si>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</si>
  <si>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</si>
  <si>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</si>
  <si>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</si>
  <si>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</si>
  <si>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</si>
  <si>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</si>
  <si>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</si>
  <si>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</si>
  <si>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</si>
  <si>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</si>
  <si>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</si>
  <si>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</si>
  <si>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</si>
  <si>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</si>
  <si>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</si>
  <si>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</si>
  <si>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</si>
  <si>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</si>
  <si>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</si>
  <si>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</si>
  <si>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</si>
  <si>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</si>
  <si>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</si>
  <si>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</si>
  <si>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</si>
  <si>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</si>
  <si>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</si>
  <si>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</si>
  <si>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</si>
  <si>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</si>
  <si>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</si>
  <si>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</si>
  <si>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</si>
  <si>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</si>
  <si>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</si>
  <si>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</si>
  <si>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</si>
  <si>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</si>
  <si>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</si>
  <si>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</si>
  <si>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</si>
  <si>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</si>
  <si>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</si>
  <si>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</si>
  <si>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</si>
  <si>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</si>
  <si>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</si>
  <si>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</si>
  <si>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</si>
  <si>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</si>
  <si>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</si>
  <si>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</si>
  <si>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</si>
  <si>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</si>
  <si>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</si>
  <si>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</si>
  <si>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</si>
  <si>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</si>
  <si>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</si>
  <si>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</si>
  <si>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</si>
  <si>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</si>
  <si>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</si>
  <si>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</si>
  <si>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</si>
  <si>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</si>
  <si>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</si>
  <si>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</si>
  <si>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</si>
  <si>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</si>
  <si>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</si>
  <si>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</si>
  <si>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</si>
  <si>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</si>
  <si>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</si>
  <si>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</si>
  <si>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</si>
  <si>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</si>
  <si>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</si>
  <si>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</si>
  <si>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</si>
  <si>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</si>
  <si>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</si>
  <si>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</si>
  <si>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</si>
  <si>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</si>
  <si>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</si>
  <si>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</si>
  <si>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</si>
  <si>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</si>
  <si>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</si>
  <si>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</si>
  <si>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</si>
  <si>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</si>
  <si>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</si>
  <si>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</si>
  <si>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</si>
  <si>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</si>
  <si>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</si>
  <si>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</si>
  <si>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</si>
  <si>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</si>
  <si>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</si>
  <si>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</si>
  <si>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</si>
  <si>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</si>
  <si>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</si>
  <si>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</si>
  <si>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</si>
  <si>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</si>
  <si>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</si>
  <si>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</si>
  <si>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</si>
  <si>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</si>
  <si>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</si>
  <si>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</si>
  <si>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</si>
  <si>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</si>
  <si>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</si>
  <si>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</si>
  <si>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</si>
  <si>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</si>
  <si>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</si>
  <si>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</si>
  <si>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</si>
  <si>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</si>
  <si>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</si>
  <si>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</si>
  <si>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</si>
  <si>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</si>
  <si>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</si>
  <si>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</si>
  <si>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</si>
  <si>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</si>
  <si>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</si>
  <si>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</si>
  <si>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</si>
  <si>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</si>
  <si>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</si>
  <si>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</si>
  <si>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</si>
  <si>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</si>
  <si>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</si>
  <si>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</si>
  <si>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</si>
  <si>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</si>
  <si>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</si>
  <si>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</si>
  <si>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</si>
  <si>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</si>
  <si>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</si>
  <si>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</si>
  <si>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</si>
  <si>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</si>
  <si>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</si>
  <si>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</si>
  <si>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</si>
  <si>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</si>
  <si>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</si>
  <si>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</si>
  <si>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</si>
  <si>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</si>
  <si>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</si>
  <si>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</si>
  <si>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</si>
  <si>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</si>
  <si>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</si>
  <si>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</si>
  <si>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</si>
  <si>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</si>
  <si>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</si>
  <si>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</si>
  <si>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</si>
  <si>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</si>
  <si>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</si>
  <si>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</si>
  <si>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</si>
  <si>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</si>
  <si>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</si>
  <si>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</si>
  <si>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</si>
  <si>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</si>
  <si>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</si>
  <si>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</si>
  <si>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</si>
  <si>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</si>
  <si>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</si>
  <si>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</si>
  <si>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</si>
  <si>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</si>
  <si>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</si>
  <si>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</si>
  <si>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</si>
  <si>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</si>
  <si>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</si>
  <si>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</si>
  <si>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</si>
  <si>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</si>
  <si>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</si>
  <si>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</si>
  <si>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</si>
  <si>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</si>
  <si>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</si>
  <si>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</si>
  <si>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</si>
  <si>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</si>
  <si>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</si>
  <si>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</si>
  <si>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</si>
  <si>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</si>
  <si>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</si>
  <si>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</si>
  <si>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</si>
  <si>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</si>
  <si>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</si>
  <si>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</si>
  <si>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</si>
  <si>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</si>
  <si>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</si>
  <si>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</si>
  <si>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</si>
  <si>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</si>
  <si>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</si>
  <si>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</si>
  <si>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</si>
  <si>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</si>
  <si>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</si>
  <si>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</si>
  <si>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</si>
  <si>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</si>
  <si>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</si>
  <si>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</si>
  <si>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</si>
  <si>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</si>
  <si>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</si>
  <si>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</si>
  <si>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</si>
  <si>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</si>
  <si>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</si>
  <si>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</si>
  <si>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</si>
  <si>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</si>
  <si>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</si>
  <si>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</si>
  <si>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</si>
  <si>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</si>
  <si>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</si>
  <si>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</si>
  <si>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</si>
  <si>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</si>
  <si>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</si>
  <si>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</si>
  <si>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</si>
  <si>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</si>
  <si>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</si>
  <si>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</si>
  <si>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</si>
  <si>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</si>
  <si>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</si>
  <si>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</si>
  <si>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</si>
  <si>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</si>
  <si>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</si>
  <si>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</si>
  <si>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</si>
  <si>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</si>
  <si>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</si>
  <si>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</si>
  <si>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</si>
  <si>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</si>
  <si>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</si>
  <si>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</si>
  <si>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</si>
  <si>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</si>
  <si>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</si>
  <si>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</si>
  <si>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</si>
  <si>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</si>
  <si>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</si>
  <si>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</si>
  <si>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</si>
  <si>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</si>
  <si>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</si>
  <si>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</si>
  <si>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</si>
  <si>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</si>
  <si>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</si>
  <si>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</si>
  <si>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</si>
  <si>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</si>
  <si>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</si>
  <si>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</si>
  <si>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</si>
  <si>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</si>
  <si>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</si>
  <si>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</si>
  <si>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</si>
  <si>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</si>
  <si>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</si>
  <si>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</si>
  <si>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</si>
  <si>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</si>
  <si>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</si>
  <si>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</si>
  <si>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</si>
  <si>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</si>
  <si>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</si>
  <si>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</si>
  <si>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</si>
  <si>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</si>
  <si>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</si>
  <si>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</si>
  <si>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</si>
  <si>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</si>
  <si>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</si>
  <si>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</si>
  <si>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</si>
  <si>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</si>
  <si>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</si>
  <si>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</si>
  <si>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</si>
  <si>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</si>
  <si>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</si>
  <si>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</si>
  <si>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</si>
  <si>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</si>
  <si>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</si>
  <si>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</si>
  <si>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</si>
  <si>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</si>
  <si>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</si>
  <si>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</si>
  <si>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</si>
  <si>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</si>
  <si>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</si>
  <si>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</si>
  <si>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</si>
  <si>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</si>
  <si>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</si>
  <si>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</si>
  <si>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</si>
  <si>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</si>
  <si>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</si>
  <si>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</si>
  <si>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</si>
  <si>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</si>
  <si>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</si>
  <si>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</si>
  <si>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</si>
  <si>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</si>
  <si>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</si>
  <si>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</si>
  <si>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</si>
  <si>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</si>
  <si>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</si>
  <si>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</si>
  <si>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</si>
  <si>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</si>
  <si>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</si>
  <si>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</si>
  <si>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</si>
  <si>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</si>
  <si>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</si>
  <si>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</si>
  <si>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</si>
  <si>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</si>
  <si>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</si>
  <si>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</si>
  <si>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</si>
  <si>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</si>
  <si>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</si>
  <si>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</si>
  <si>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</si>
  <si>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</si>
  <si>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</si>
  <si>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</si>
  <si>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</si>
  <si>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</si>
  <si>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</si>
  <si>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</si>
  <si>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</si>
  <si>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</si>
  <si>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</si>
  <si>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</si>
  <si>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</si>
  <si>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</si>
  <si>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</si>
  <si>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</si>
  <si>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</si>
  <si>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</si>
  <si>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</si>
  <si>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</si>
  <si>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</si>
  <si>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</si>
  <si>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</si>
  <si>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</si>
  <si>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</si>
  <si>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</si>
  <si>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</si>
  <si>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</si>
  <si>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</si>
  <si>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</si>
  <si>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</si>
  <si>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</si>
  <si>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</si>
  <si>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</si>
  <si>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</si>
  <si>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</si>
  <si>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</si>
  <si>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</si>
  <si>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</si>
  <si>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</si>
  <si>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</si>
  <si>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</si>
  <si>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</si>
  <si>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</si>
  <si>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</si>
  <si>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</si>
  <si>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</si>
  <si>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</si>
  <si>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</si>
  <si>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</si>
  <si>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</si>
  <si>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</si>
  <si>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</si>
  <si>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</si>
  <si>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</si>
  <si>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</si>
  <si>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</si>
  <si>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</si>
  <si>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</si>
  <si>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</si>
  <si>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</si>
  <si>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</si>
  <si>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</si>
  <si>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</si>
  <si>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</si>
  <si>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</si>
  <si>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</si>
  <si>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</si>
  <si>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</si>
  <si>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</si>
  <si>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</si>
  <si>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</si>
  <si>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</si>
  <si>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</si>
  <si>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</si>
  <si>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</si>
  <si>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</si>
  <si>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</si>
  <si>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</si>
  <si>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</si>
  <si>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</si>
  <si>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</si>
  <si>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</si>
  <si>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</si>
  <si>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</si>
  <si>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</si>
  <si>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</si>
  <si>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</si>
  <si>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</si>
  <si>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</si>
  <si>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</si>
  <si>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</si>
  <si>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</si>
  <si>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</si>
  <si>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</si>
  <si>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</si>
  <si>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</si>
  <si>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</si>
  <si>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</si>
  <si>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</si>
  <si>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</si>
  <si>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</si>
  <si>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</si>
  <si>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</si>
  <si>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</si>
  <si>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</si>
  <si>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</si>
  <si>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</si>
  <si>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</si>
  <si>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</si>
  <si>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</si>
  <si>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</si>
  <si>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</si>
  <si>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</si>
  <si>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</si>
  <si>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</si>
  <si>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</si>
  <si>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</si>
  <si>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</si>
  <si>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</si>
  <si>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</si>
  <si>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</si>
  <si>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</si>
  <si>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</si>
  <si>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</si>
  <si>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</si>
  <si>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</si>
  <si>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</si>
  <si>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</si>
  <si>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</si>
  <si>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</si>
  <si>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</si>
  <si>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</si>
  <si>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</si>
  <si>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</si>
  <si>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</si>
  <si>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</si>
  <si>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</si>
  <si>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</si>
  <si>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</si>
  <si>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</si>
  <si>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</si>
  <si>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</si>
  <si>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</si>
  <si>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</si>
  <si>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</si>
  <si>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</si>
  <si>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</si>
  <si>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</si>
  <si>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</si>
  <si>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</si>
  <si>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</si>
  <si>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</si>
  <si>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</si>
  <si>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</si>
  <si>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</si>
  <si>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</si>
  <si>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</si>
  <si>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</si>
  <si>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</si>
  <si>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</si>
  <si>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</si>
  <si>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</si>
  <si>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</si>
  <si>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</si>
  <si>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</si>
  <si>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</si>
  <si>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</si>
  <si>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</si>
  <si>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</si>
  <si>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</si>
  <si>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</si>
  <si>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</si>
  <si>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</si>
  <si>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</si>
  <si>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</si>
  <si>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</si>
  <si>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</si>
  <si>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</si>
  <si>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</si>
  <si>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</si>
  <si>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</si>
  <si>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</si>
  <si>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</si>
  <si>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</si>
  <si>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</si>
  <si>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</si>
  <si>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</si>
  <si>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</si>
  <si>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</si>
  <si>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</si>
  <si>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</si>
  <si>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</si>
  <si>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</si>
  <si>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</si>
  <si>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</si>
  <si>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</si>
  <si>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</si>
  <si>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</si>
  <si>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</si>
  <si>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</si>
  <si>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</si>
  <si>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</si>
  <si>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</si>
  <si>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</si>
  <si>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</si>
  <si>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</si>
  <si>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</si>
  <si>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</si>
  <si>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</si>
  <si>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</si>
  <si>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</si>
  <si>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</si>
  <si>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</si>
  <si>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</si>
  <si>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</si>
  <si>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</si>
  <si>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</si>
  <si>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</si>
  <si>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</si>
  <si>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</si>
  <si>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</si>
  <si>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</si>
  <si>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</si>
  <si>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</si>
  <si>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</si>
  <si>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</si>
  <si>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</si>
  <si>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</si>
  <si>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</si>
  <si>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</si>
  <si>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</si>
  <si>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</si>
  <si>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</si>
  <si>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</si>
  <si>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</si>
  <si>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</si>
  <si>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</si>
  <si>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</si>
  <si>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</si>
  <si>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</si>
  <si>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</si>
  <si>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</si>
  <si>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</si>
  <si>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</si>
  <si>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</si>
  <si>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</si>
  <si>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</si>
  <si>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</si>
  <si>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</si>
  <si>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</si>
  <si>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</si>
  <si>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</si>
  <si>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</si>
  <si>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</si>
  <si>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</si>
  <si>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</si>
  <si>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</si>
  <si>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</si>
  <si>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</si>
  <si>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</si>
  <si>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</si>
  <si>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</si>
  <si>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</si>
  <si>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</si>
  <si>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</si>
  <si>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</si>
  <si>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</si>
  <si>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</si>
  <si>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</si>
  <si>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</si>
  <si>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</si>
  <si>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</si>
  <si>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</si>
  <si>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</si>
  <si>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</si>
  <si>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</si>
  <si>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</si>
  <si>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</si>
  <si>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</si>
  <si>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</si>
  <si>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</si>
  <si>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</si>
  <si>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</si>
  <si>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</si>
  <si>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</si>
  <si>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</si>
  <si>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</si>
  <si>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</si>
  <si>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</si>
  <si>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</si>
  <si>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</si>
  <si>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</si>
  <si>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</si>
  <si>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</si>
  <si>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</si>
  <si>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</si>
  <si>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</si>
  <si>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</si>
  <si>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</si>
  <si>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</si>
  <si>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</si>
  <si>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</si>
  <si>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</si>
  <si>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</si>
  <si>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</si>
  <si>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</si>
  <si>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</si>
  <si>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</si>
  <si>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</si>
  <si>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</si>
  <si>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</si>
  <si>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</si>
  <si>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</si>
  <si>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</si>
  <si>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</si>
  <si>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</si>
  <si>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</si>
  <si>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</si>
  <si>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</si>
  <si>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</si>
  <si>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</si>
  <si>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</si>
  <si>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</si>
  <si>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</si>
  <si>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</si>
  <si>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</si>
  <si>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</si>
  <si>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</si>
  <si>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</si>
  <si>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</si>
  <si>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</si>
  <si>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</si>
  <si>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</si>
  <si>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</si>
  <si>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</si>
  <si>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</si>
  <si>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</si>
  <si>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</si>
  <si>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</si>
  <si>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</si>
  <si>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</si>
  <si>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</si>
  <si>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</si>
  <si>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</si>
  <si>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</si>
  <si>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</si>
  <si>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</si>
  <si>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</si>
  <si>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</si>
  <si>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</si>
  <si>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</si>
  <si>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</si>
  <si>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</si>
  <si>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</si>
  <si>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</si>
  <si>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</si>
  <si>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</si>
  <si>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</si>
  <si>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</si>
  <si>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</si>
  <si>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</si>
  <si>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</si>
  <si>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</si>
  <si>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</si>
  <si>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</si>
  <si>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</si>
  <si>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</si>
  <si>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</si>
  <si>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</si>
  <si>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</si>
  <si>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</si>
  <si>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</si>
  <si>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</si>
  <si>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</si>
  <si>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</si>
  <si>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</si>
  <si>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</si>
  <si>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</si>
  <si>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</si>
  <si>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</si>
  <si>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</si>
  <si>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</si>
  <si>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</si>
  <si>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</si>
  <si>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</si>
  <si>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</si>
  <si>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</si>
  <si>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</si>
  <si>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</si>
  <si>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</si>
  <si>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</si>
  <si>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</si>
  <si>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</si>
  <si>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</si>
  <si>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</si>
  <si>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</si>
  <si>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</si>
  <si>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</si>
  <si>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</si>
  <si>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</si>
  <si>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</si>
  <si>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</si>
  <si>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</si>
  <si>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</si>
  <si>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</si>
  <si>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</si>
  <si>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</si>
  <si>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</si>
  <si>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</si>
  <si>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</si>
  <si>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</si>
  <si>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</si>
  <si>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</si>
  <si>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</si>
  <si>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</si>
  <si>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</si>
  <si>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</si>
  <si>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</si>
  <si>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</si>
  <si>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</si>
  <si>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</si>
  <si>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</si>
  <si>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</si>
  <si>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</si>
  <si>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</si>
  <si>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</si>
  <si>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</si>
  <si>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</si>
  <si>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</si>
  <si>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</si>
  <si>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</si>
  <si>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</si>
  <si>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</si>
  <si>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</si>
  <si>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</si>
  <si>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</si>
  <si>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</si>
  <si>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</si>
  <si>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</si>
  <si>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</si>
  <si>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</si>
  <si>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</si>
  <si>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</si>
  <si>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</si>
  <si>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</si>
  <si>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</si>
  <si>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</si>
  <si>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</si>
  <si>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</si>
  <si>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</si>
  <si>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</si>
  <si>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</si>
  <si>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</si>
  <si>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</si>
  <si>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</si>
  <si>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</si>
  <si>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</si>
  <si>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</si>
  <si>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</si>
  <si>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</si>
  <si>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</si>
  <si>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</si>
  <si>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</si>
  <si>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</si>
  <si>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</si>
  <si>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</si>
  <si>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</si>
  <si>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</si>
  <si>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</si>
  <si>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</si>
  <si>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</si>
  <si>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</si>
  <si>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</si>
  <si>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</si>
  <si>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</si>
  <si>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</si>
  <si>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</si>
  <si>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</si>
  <si>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</si>
  <si>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</si>
  <si>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</si>
  <si>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</si>
  <si>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</si>
  <si>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</si>
  <si>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</si>
  <si>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</si>
  <si>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</si>
  <si>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</si>
  <si>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</si>
  <si>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</si>
  <si>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</si>
  <si>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</si>
  <si>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</si>
  <si>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</si>
  <si>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</si>
  <si>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</si>
  <si>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</si>
  <si>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</si>
  <si>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</si>
  <si>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</si>
  <si>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</si>
  <si>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</si>
  <si>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</si>
  <si>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</si>
  <si>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</si>
  <si>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</si>
  <si>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</si>
  <si>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</si>
  <si>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</si>
  <si>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</si>
  <si>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</si>
  <si>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</si>
  <si>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</si>
  <si>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</si>
  <si>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</si>
  <si>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</si>
  <si>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</si>
  <si>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</si>
  <si>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</si>
  <si>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</si>
  <si>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</si>
  <si>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</si>
  <si>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</si>
  <si>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</si>
  <si>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</si>
  <si>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</si>
  <si>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</si>
  <si>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</si>
  <si>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</si>
  <si>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</si>
  <si>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</si>
  <si>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</si>
  <si>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</si>
  <si>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</si>
  <si>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</si>
  <si>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</si>
  <si>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</si>
  <si>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</si>
  <si>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</si>
  <si>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</si>
  <si>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</si>
  <si>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</si>
  <si>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</si>
  <si>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</si>
  <si>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</si>
  <si>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</si>
  <si>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</si>
  <si>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</si>
  <si>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</si>
  <si>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</si>
  <si>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</si>
  <si>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</si>
  <si>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</si>
  <si>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</si>
  <si>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</si>
  <si>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</si>
  <si>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</si>
  <si>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</si>
  <si>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</si>
  <si>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</si>
  <si>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</si>
  <si>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</si>
  <si>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</si>
  <si>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</si>
  <si>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</si>
  <si>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</si>
  <si>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</si>
  <si>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</si>
  <si>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</si>
  <si>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</si>
  <si>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</si>
  <si>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</si>
  <si>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</si>
  <si>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</si>
  <si>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</si>
  <si>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</si>
  <si>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</si>
  <si>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</si>
  <si>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</si>
  <si>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</si>
  <si>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</si>
  <si>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</si>
  <si>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</si>
  <si>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</si>
  <si>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</si>
  <si>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</si>
  <si>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</si>
  <si>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</si>
  <si>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</si>
  <si>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</si>
  <si>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</si>
  <si>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</si>
  <si>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</si>
  <si>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</si>
  <si>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</si>
  <si>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</si>
  <si>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</si>
  <si>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</si>
  <si>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</si>
  <si>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</si>
  <si>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</si>
  <si>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</si>
  <si>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</si>
  <si>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</si>
  <si>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</si>
  <si>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</si>
  <si>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</si>
  <si>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</si>
  <si>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</si>
  <si>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</si>
  <si>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</si>
  <si>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</si>
  <si>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</si>
  <si>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</si>
  <si>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</si>
  <si>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</si>
  <si>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</si>
  <si>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</si>
  <si>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</si>
  <si>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</si>
  <si>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</si>
  <si>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</si>
  <si>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</si>
  <si>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</si>
  <si>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</si>
  <si>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</si>
  <si>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</si>
  <si>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</si>
  <si>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</si>
  <si>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</si>
  <si>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</si>
  <si>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</si>
  <si>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</si>
  <si>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</si>
  <si>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</si>
  <si>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</si>
  <si>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</si>
  <si>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</si>
  <si>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</si>
  <si>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</si>
  <si>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</si>
  <si>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</si>
  <si>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</si>
  <si>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</si>
  <si>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</si>
  <si>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</si>
  <si>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</si>
  <si>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</si>
  <si>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</si>
  <si>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</si>
  <si>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</si>
  <si>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</si>
  <si>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</si>
  <si>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</si>
  <si>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</si>
  <si>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</si>
  <si>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</si>
  <si>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</si>
  <si>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</si>
  <si>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</si>
  <si>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</si>
  <si>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</si>
  <si>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</si>
  <si>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</si>
  <si>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</si>
  <si>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</si>
  <si>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</si>
  <si>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</si>
  <si>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</si>
  <si>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</si>
  <si>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</si>
  <si>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</si>
  <si>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</si>
  <si>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</si>
  <si>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</si>
  <si>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</si>
  <si>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</si>
  <si>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</si>
  <si>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</si>
  <si>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</si>
  <si>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</si>
  <si>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</si>
  <si>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</si>
  <si>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</si>
  <si>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</si>
  <si>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</si>
  <si>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</si>
  <si>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</si>
  <si>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</si>
  <si>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</si>
  <si>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</si>
  <si>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</si>
  <si>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</si>
  <si>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</si>
  <si>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</si>
  <si>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</si>
  <si>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</si>
  <si>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</si>
  <si>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</si>
  <si>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</si>
  <si>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</si>
  <si>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</si>
  <si>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</si>
  <si>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</si>
  <si>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</si>
  <si>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</si>
  <si>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</si>
  <si>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</si>
  <si>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</si>
  <si>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</si>
  <si>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</si>
  <si>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</si>
  <si>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</si>
  <si>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</si>
  <si>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</si>
  <si>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</si>
  <si>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</si>
  <si>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</si>
  <si>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</si>
  <si>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</si>
  <si>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</si>
  <si>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</si>
  <si>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</si>
  <si>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</si>
  <si>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</si>
  <si>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</si>
  <si>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</si>
  <si>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</si>
  <si>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</si>
  <si>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</si>
  <si>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</si>
  <si>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</si>
  <si>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</si>
  <si>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</si>
  <si>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</si>
  <si>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</si>
  <si>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</si>
  <si>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</si>
  <si>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</si>
  <si>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</si>
  <si>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</si>
  <si>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</si>
  <si>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</si>
  <si>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</si>
  <si>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</si>
  <si>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</si>
  <si>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</si>
  <si>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</si>
  <si>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</si>
  <si>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</si>
  <si>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</si>
  <si>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</si>
  <si>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</si>
  <si>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</si>
  <si>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</si>
  <si>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</si>
  <si>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</si>
  <si>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</si>
  <si>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</si>
  <si>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</si>
  <si>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</si>
  <si>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</si>
  <si>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</si>
  <si>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</si>
  <si>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</si>
  <si>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</si>
  <si>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</si>
  <si>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</si>
  <si>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</si>
  <si>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</si>
  <si>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</si>
  <si>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</si>
  <si>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</si>
  <si>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</si>
  <si>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</si>
  <si>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</si>
  <si>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</si>
  <si>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</si>
  <si>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</si>
  <si>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</si>
  <si>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</si>
  <si>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</si>
  <si>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</si>
  <si>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</si>
  <si>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</si>
  <si>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</si>
  <si>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</si>
  <si>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</si>
  <si>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</si>
  <si>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</si>
  <si>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</si>
  <si>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</si>
  <si>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</si>
  <si>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</si>
  <si>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</si>
  <si>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</si>
  <si>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</si>
  <si>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</si>
  <si>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</si>
  <si>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</si>
  <si>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</si>
  <si>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</si>
  <si>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</si>
  <si>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</si>
  <si>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</si>
  <si>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</si>
  <si>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</si>
  <si>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</si>
  <si>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</si>
  <si>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</si>
  <si>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</si>
  <si>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</si>
  <si>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</si>
  <si>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</si>
  <si>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</si>
  <si>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</si>
  <si>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</si>
  <si>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</si>
  <si>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</si>
  <si>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</si>
  <si>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</si>
  <si>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</si>
  <si>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</si>
  <si>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</si>
  <si>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</si>
  <si>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</si>
  <si>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</si>
  <si>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</si>
  <si>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</si>
  <si>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</si>
  <si>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</si>
  <si>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</si>
  <si>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</si>
  <si>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</si>
  <si>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</si>
  <si>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</si>
  <si>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</si>
  <si>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</si>
  <si>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</si>
  <si>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</si>
  <si>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</si>
  <si>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</si>
  <si>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</si>
  <si>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</si>
  <si>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</si>
  <si>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</si>
  <si>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</si>
  <si>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</si>
  <si>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</si>
  <si>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</si>
  <si>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</si>
  <si>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</si>
  <si>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</si>
  <si>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</si>
  <si>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</si>
  <si>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</si>
  <si>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</si>
  <si>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</si>
  <si>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</si>
  <si>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</si>
  <si>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</si>
  <si>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</si>
  <si>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</si>
  <si>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</si>
  <si>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</si>
  <si>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</si>
  <si>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</si>
  <si>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</si>
  <si>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</si>
  <si>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</si>
  <si>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</si>
  <si>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</si>
  <si>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</si>
  <si>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</si>
  <si>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</si>
  <si>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</si>
  <si>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</si>
  <si>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</si>
  <si>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</si>
  <si>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</si>
  <si>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</si>
  <si>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</si>
  <si>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</si>
  <si>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</si>
  <si>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</si>
  <si>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</si>
  <si>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</si>
  <si>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</si>
  <si>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</si>
  <si>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</si>
  <si>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</si>
  <si>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</si>
  <si>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</si>
  <si>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</si>
  <si>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</si>
  <si>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</si>
  <si>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</si>
  <si>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</si>
  <si>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</si>
  <si>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</si>
  <si>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</si>
  <si>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</si>
  <si>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</si>
  <si>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</si>
  <si>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</si>
  <si>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</si>
  <si>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</si>
  <si>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</si>
  <si>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</si>
  <si>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</si>
  <si>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</si>
  <si>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</si>
  <si>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</si>
  <si>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</si>
  <si>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</si>
  <si>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</si>
  <si>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</si>
  <si>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</si>
  <si>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</si>
  <si>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</si>
  <si>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</si>
  <si>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</si>
  <si>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</si>
  <si>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</si>
  <si>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</si>
  <si>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</si>
  <si>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</si>
  <si>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</si>
  <si>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</si>
  <si>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</si>
  <si>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</si>
  <si>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</si>
  <si>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</si>
  <si>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</si>
  <si>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</si>
  <si>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</si>
  <si>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</si>
  <si>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</si>
  <si>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</si>
  <si>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</si>
  <si>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</si>
  <si>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</si>
  <si>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</si>
  <si>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</si>
  <si>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</si>
  <si>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</si>
  <si>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</si>
  <si>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</si>
  <si>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</si>
  <si>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</si>
  <si>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</si>
  <si>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</si>
  <si>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</si>
  <si>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</si>
  <si>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</si>
  <si>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</si>
  <si>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</si>
  <si>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</si>
  <si>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</si>
  <si>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</si>
  <si>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</si>
  <si>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</si>
  <si>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</si>
  <si>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</si>
  <si>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</si>
  <si>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</si>
  <si>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</si>
  <si>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</si>
  <si>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</si>
  <si>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</si>
  <si>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</si>
  <si>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</si>
  <si>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</si>
  <si>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</si>
  <si>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</si>
  <si>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</si>
  <si>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</si>
  <si>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</si>
  <si>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</si>
  <si>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</si>
  <si>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</si>
  <si>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</si>
  <si>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</si>
  <si>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</si>
  <si>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</si>
  <si>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</si>
  <si>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</si>
  <si>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</si>
  <si>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</si>
  <si>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</si>
  <si>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</si>
  <si>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</si>
  <si>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</si>
  <si>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</si>
  <si>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</si>
  <si>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</si>
  <si>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</si>
  <si>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</si>
  <si>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</si>
  <si>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</si>
  <si>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</si>
  <si>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</si>
  <si>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</si>
  <si>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</si>
  <si>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</si>
  <si>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</si>
  <si>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</si>
  <si>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</si>
  <si>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</si>
  <si>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</si>
  <si>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</si>
  <si>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</si>
  <si>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</si>
  <si>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</si>
  <si>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</si>
  <si>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</si>
  <si>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</si>
  <si>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</si>
  <si>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</si>
  <si>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</si>
  <si>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</si>
  <si>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</si>
  <si>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</si>
  <si>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</si>
  <si>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</si>
  <si>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</si>
  <si>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</si>
  <si>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</si>
  <si>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</si>
  <si>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</si>
  <si>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</si>
  <si>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</si>
  <si>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</si>
  <si>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</si>
  <si>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</si>
  <si>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</si>
  <si>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</si>
  <si>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</si>
  <si>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</si>
  <si>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</si>
  <si>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</si>
  <si>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</si>
  <si>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</si>
  <si>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</si>
  <si>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</si>
  <si>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</si>
  <si>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</si>
  <si>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</si>
  <si>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</si>
  <si>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</si>
  <si>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</si>
  <si>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</si>
  <si>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</si>
  <si>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</si>
  <si>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</si>
  <si>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</si>
  <si>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</si>
  <si>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</si>
  <si>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</si>
  <si>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</si>
  <si>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</si>
  <si>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</si>
  <si>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</si>
  <si>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</si>
  <si>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</si>
  <si>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</si>
  <si>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</si>
  <si>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</si>
  <si>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</si>
  <si>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</si>
  <si>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</si>
  <si>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</si>
  <si>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</si>
  <si>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</si>
  <si>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</si>
  <si>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</si>
  <si>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</si>
  <si>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</si>
  <si>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</si>
  <si>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</si>
  <si>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</si>
  <si>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</si>
  <si>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</si>
  <si>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</si>
  <si>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</si>
  <si>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</si>
  <si>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</si>
  <si>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</si>
  <si>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</si>
  <si>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</si>
  <si>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</si>
  <si>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</si>
  <si>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</si>
  <si>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</si>
  <si>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</si>
  <si>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</si>
  <si>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</si>
  <si>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</si>
  <si>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</si>
  <si>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</si>
  <si>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</si>
  <si>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</si>
  <si>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</si>
  <si>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</si>
  <si>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</si>
  <si>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</si>
  <si>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</si>
  <si>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</si>
  <si>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</si>
  <si>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</si>
  <si>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</si>
  <si>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</si>
  <si>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</si>
  <si>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</si>
  <si>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</si>
  <si>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</si>
  <si>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</si>
  <si>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</si>
  <si>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</si>
  <si>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</si>
  <si>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</si>
  <si>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</si>
  <si>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</si>
  <si>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</si>
  <si>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</si>
  <si>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</si>
  <si>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</si>
  <si>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</si>
  <si>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</si>
  <si>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</si>
  <si>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</si>
  <si>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</si>
  <si>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</si>
  <si>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</si>
  <si>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</si>
  <si>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</si>
  <si>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</si>
  <si>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</si>
  <si>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</si>
  <si>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</si>
  <si>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</si>
  <si>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</si>
  <si>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</si>
  <si>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</si>
  <si>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</si>
  <si>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</si>
  <si>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</si>
  <si>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</si>
  <si>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</si>
  <si>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</si>
  <si>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</si>
  <si>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</si>
  <si>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</si>
  <si>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</si>
  <si>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</si>
  <si>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</si>
  <si>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</si>
  <si>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</si>
  <si>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</si>
  <si>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</si>
  <si>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</si>
  <si>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</si>
  <si>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</si>
  <si>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</si>
  <si>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</si>
  <si>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</si>
  <si>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</si>
  <si>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</si>
  <si>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</si>
  <si>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</si>
  <si>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</si>
  <si>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</si>
  <si>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</si>
  <si>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</si>
  <si>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</si>
  <si>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</si>
  <si>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</si>
  <si>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</si>
  <si>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</si>
  <si>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</si>
  <si>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</si>
  <si>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</si>
  <si>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</si>
  <si>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</si>
  <si>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</si>
  <si>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</si>
  <si>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</si>
  <si>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</si>
  <si>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</si>
  <si>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</si>
  <si>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</si>
  <si>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</si>
  <si>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</si>
  <si>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</si>
  <si>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</si>
  <si>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</si>
  <si>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</si>
  <si>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</si>
  <si>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</si>
  <si>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</si>
  <si>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</si>
  <si>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</si>
  <si>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</si>
  <si>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</si>
  <si>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</si>
  <si>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</si>
  <si>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</si>
  <si>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</si>
  <si>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</si>
  <si>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</si>
  <si>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</si>
  <si>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</si>
  <si>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</si>
  <si>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</si>
  <si>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</si>
  <si>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</si>
  <si>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</si>
  <si>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</si>
  <si>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</si>
  <si>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</si>
  <si>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</si>
  <si>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</si>
  <si>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</si>
  <si>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</si>
  <si>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</si>
  <si>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</si>
  <si>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</si>
  <si>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</si>
  <si>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</si>
  <si>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</si>
  <si>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</si>
  <si>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</si>
  <si>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</si>
  <si>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</si>
  <si>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</si>
  <si>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</si>
  <si>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</si>
  <si>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</si>
  <si>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</si>
  <si>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</si>
  <si>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</si>
  <si>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</si>
  <si>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</si>
  <si>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</si>
  <si>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</si>
  <si>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</si>
  <si>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</si>
  <si>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</si>
  <si>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</si>
  <si>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</si>
  <si>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</si>
  <si>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</si>
  <si>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</si>
  <si>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</si>
  <si>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</si>
  <si>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</si>
  <si>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</si>
  <si>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</si>
  <si>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</si>
  <si>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</si>
  <si>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</si>
  <si>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</si>
  <si>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</si>
  <si>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</si>
  <si>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</si>
  <si>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</si>
  <si>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</si>
  <si>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</si>
  <si>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</si>
  <si>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</si>
  <si>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</si>
  <si>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</si>
  <si>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</si>
  <si>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</si>
  <si>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</si>
  <si>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</si>
  <si>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</si>
  <si>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</si>
  <si>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</si>
  <si>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</si>
  <si>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</si>
  <si>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</si>
  <si>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</si>
  <si>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</si>
  <si>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</si>
  <si>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</si>
  <si>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</si>
  <si>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</si>
  <si>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</si>
  <si>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</si>
  <si>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</si>
  <si>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</si>
  <si>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</si>
  <si>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</si>
  <si>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</si>
  <si>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</si>
  <si>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</si>
  <si>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</si>
  <si>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</si>
  <si>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</si>
  <si>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</si>
  <si>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</si>
  <si>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</si>
  <si>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</si>
  <si>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</si>
  <si>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</si>
  <si>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</si>
  <si>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</si>
  <si>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</si>
  <si>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</si>
  <si>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</si>
  <si>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</si>
  <si>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</si>
  <si>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</si>
  <si>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</si>
  <si>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</si>
  <si>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</si>
  <si>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</si>
  <si>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</si>
  <si>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</si>
  <si>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</si>
  <si>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</si>
  <si>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</si>
  <si>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</si>
  <si>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</si>
  <si>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</si>
  <si>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</si>
  <si>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</si>
  <si>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</si>
  <si>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</si>
  <si>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</si>
  <si>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</si>
  <si>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</si>
  <si>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</si>
  <si>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</si>
  <si>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</si>
  <si>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</si>
  <si>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</si>
  <si>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</si>
  <si>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</si>
  <si>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</si>
  <si>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</si>
  <si>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</si>
  <si>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</si>
  <si>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</si>
  <si>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</si>
  <si>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</si>
  <si>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</si>
  <si>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</si>
  <si>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</si>
  <si>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</si>
  <si>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</si>
  <si>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</si>
  <si>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</si>
  <si>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</si>
  <si>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</si>
  <si>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</si>
  <si>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</si>
  <si>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</si>
  <si>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</si>
  <si>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</si>
  <si>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</si>
  <si>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</si>
  <si>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</si>
  <si>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</si>
  <si>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</si>
  <si>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</si>
  <si>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</si>
  <si>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</si>
  <si>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</si>
  <si>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</si>
  <si>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</si>
  <si>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</si>
  <si>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</si>
  <si>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</si>
  <si>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</si>
  <si>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</si>
  <si>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</si>
  <si>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</si>
  <si>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</si>
  <si>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</si>
  <si>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</si>
  <si>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</si>
  <si>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</si>
  <si>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</si>
  <si>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</si>
  <si>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</si>
  <si>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</si>
  <si>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</si>
  <si>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</si>
  <si>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</si>
  <si>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</si>
  <si>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</si>
  <si>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</si>
  <si>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</si>
  <si>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</si>
  <si>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</si>
  <si>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</si>
  <si>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</si>
  <si>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</si>
  <si>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</si>
  <si>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</si>
  <si>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</si>
  <si>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</si>
  <si>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</si>
  <si>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</si>
  <si>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</si>
  <si>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</si>
  <si>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</si>
  <si>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</si>
  <si>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</si>
  <si>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</si>
  <si>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</si>
  <si>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</si>
  <si>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</si>
  <si>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</si>
  <si>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</si>
  <si>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</si>
  <si>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</si>
  <si>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</si>
  <si>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</si>
  <si>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</si>
  <si>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</si>
  <si>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</si>
  <si>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</si>
  <si>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</si>
  <si>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</si>
  <si>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</si>
  <si>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</si>
  <si>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</si>
  <si>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</si>
  <si>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</si>
  <si>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</si>
  <si>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</si>
  <si>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</si>
  <si>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</si>
  <si>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</si>
  <si>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</si>
  <si>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</si>
  <si>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</si>
  <si>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</si>
  <si>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</si>
  <si>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</si>
  <si>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</si>
  <si>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</si>
  <si>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</si>
  <si>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</si>
  <si>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</si>
  <si>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</si>
  <si>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</si>
  <si>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</si>
  <si>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</si>
  <si>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</si>
  <si>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</si>
  <si>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</si>
  <si>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</si>
  <si>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</si>
  <si>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</si>
  <si>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</si>
  <si>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</si>
  <si>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</si>
  <si>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</si>
  <si>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</si>
  <si>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</si>
  <si>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</si>
  <si>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</si>
  <si>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</si>
  <si>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</si>
  <si>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</si>
  <si>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</si>
  <si>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</si>
  <si>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</si>
  <si>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</si>
  <si>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</si>
  <si>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</si>
  <si>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</si>
  <si>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</si>
  <si>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</si>
  <si>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</si>
  <si>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</si>
  <si>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</si>
  <si>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</si>
  <si>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</si>
  <si>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</si>
  <si>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</si>
  <si>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</si>
  <si>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</si>
  <si>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</si>
  <si>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</si>
  <si>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</si>
  <si>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</si>
  <si>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</si>
  <si>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</si>
  <si>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</si>
  <si>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</si>
  <si>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</si>
  <si>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</si>
  <si>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</si>
  <si>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</si>
  <si>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</si>
  <si>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</si>
  <si>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</si>
  <si>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</si>
  <si>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</si>
  <si>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</si>
  <si>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</si>
  <si>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</si>
  <si>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</si>
  <si>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</si>
  <si>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</si>
  <si>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</si>
  <si>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</si>
  <si>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</si>
  <si>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</si>
  <si>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</si>
  <si>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</si>
  <si>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</si>
  <si>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</si>
  <si>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</si>
  <si>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</si>
  <si>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</si>
  <si>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</si>
  <si>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</si>
  <si>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</si>
  <si>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</si>
  <si>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</si>
  <si>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</si>
  <si>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</si>
  <si>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</si>
  <si>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</si>
  <si>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</si>
  <si>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</si>
  <si>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</si>
  <si>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</si>
  <si>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</si>
  <si>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</si>
  <si>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</si>
  <si>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</si>
  <si>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</si>
  <si>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</si>
  <si>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</si>
  <si>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</si>
  <si>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</si>
  <si>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</si>
  <si>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</si>
  <si>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</si>
  <si>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</si>
  <si>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</si>
  <si>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</si>
  <si>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</si>
  <si>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</si>
  <si>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</si>
  <si>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</si>
  <si>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</si>
  <si>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</si>
  <si>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</si>
  <si>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</si>
  <si>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</si>
  <si>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</si>
  <si>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</si>
  <si>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</si>
  <si>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</si>
  <si>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</si>
  <si>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</si>
  <si>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</si>
  <si>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</si>
  <si>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</si>
  <si>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</si>
  <si>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</si>
  <si>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</si>
  <si>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</si>
  <si>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</si>
  <si>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</si>
  <si>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</si>
  <si>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</si>
  <si>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</si>
  <si>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</si>
  <si>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</si>
  <si>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</si>
  <si>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</si>
  <si>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</si>
  <si>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</si>
  <si>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</si>
  <si>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</si>
  <si>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</si>
  <si>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</si>
  <si>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</si>
  <si>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</si>
  <si>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</si>
  <si>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</si>
  <si>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</si>
  <si>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</si>
  <si>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</si>
  <si>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</si>
  <si>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</si>
  <si>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</si>
  <si>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</si>
  <si>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</si>
  <si>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</si>
  <si>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</si>
  <si>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</si>
  <si>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</si>
  <si>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</si>
  <si>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</si>
  <si>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</si>
  <si>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</si>
  <si>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</si>
  <si>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</si>
  <si>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</si>
  <si>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</si>
  <si>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</si>
  <si>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</si>
  <si>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</si>
  <si>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</si>
  <si>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</si>
  <si>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</si>
  <si>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</si>
  <si>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</si>
  <si>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</si>
  <si>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</si>
  <si>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</si>
  <si>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</si>
  <si>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</si>
  <si>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</si>
  <si>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</si>
  <si>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</si>
  <si>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</si>
  <si>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</si>
  <si>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</si>
  <si>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</si>
  <si>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</si>
  <si>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</si>
  <si>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</si>
  <si>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</si>
  <si>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</si>
  <si>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</si>
  <si>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</si>
  <si>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</si>
  <si>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</si>
  <si>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</si>
  <si>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</si>
  <si>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</si>
  <si>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</si>
  <si>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</si>
  <si>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</si>
  <si>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</si>
  <si>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</si>
  <si>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</si>
  <si>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</si>
  <si>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</si>
  <si>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</si>
  <si>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</si>
  <si>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</si>
  <si>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</si>
  <si>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</si>
  <si>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</si>
  <si>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</si>
  <si>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</si>
  <si>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</si>
  <si>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</si>
  <si>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</si>
  <si>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</si>
  <si>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</si>
  <si>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</si>
  <si>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</si>
  <si>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</si>
  <si>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</si>
  <si>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</si>
  <si>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</si>
  <si>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</si>
  <si>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</si>
  <si>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</si>
  <si>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</si>
  <si>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</si>
  <si>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</si>
  <si>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</si>
  <si>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</si>
  <si>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</si>
  <si>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</si>
  <si>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</si>
  <si>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</si>
  <si>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</si>
  <si>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</si>
  <si>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</si>
  <si>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</si>
  <si>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</si>
  <si>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</si>
  <si>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</si>
  <si>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</si>
  <si>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</si>
  <si>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</si>
  <si>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</si>
  <si>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</si>
  <si>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</si>
  <si>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</si>
  <si>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</si>
  <si>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</si>
  <si>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</si>
  <si>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</si>
  <si>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</si>
  <si>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</si>
  <si>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</si>
  <si>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</si>
  <si>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</si>
  <si>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</si>
  <si>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</si>
  <si>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</si>
  <si>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</si>
  <si>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</si>
  <si>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</si>
  <si>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</si>
  <si>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</si>
  <si>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</si>
  <si>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</si>
  <si>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</si>
  <si>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</si>
  <si>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</si>
  <si>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</si>
  <si>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</si>
  <si>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</si>
  <si>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</si>
  <si>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</si>
  <si>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</si>
  <si>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</si>
  <si>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</si>
  <si>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</si>
  <si>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</si>
  <si>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</si>
  <si>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</si>
  <si>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</si>
  <si>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</si>
  <si>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</si>
  <si>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</si>
  <si>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</si>
  <si>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</si>
  <si>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</si>
  <si>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</si>
  <si>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</si>
  <si>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</si>
  <si>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</si>
  <si>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</si>
  <si>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</si>
  <si>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</si>
  <si>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</si>
  <si>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</si>
  <si>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</si>
  <si>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</si>
  <si>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</si>
  <si>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</si>
  <si>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</si>
  <si>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</si>
  <si>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</si>
  <si>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</si>
  <si>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</si>
  <si>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</si>
  <si>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</si>
  <si>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</si>
  <si>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</si>
  <si>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</si>
  <si>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</si>
  <si>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</si>
  <si>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</si>
  <si>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</si>
  <si>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</si>
  <si>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</si>
  <si>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</si>
  <si>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</si>
  <si>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</si>
  <si>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</si>
  <si>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</si>
  <si>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</si>
  <si>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</si>
  <si>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</si>
  <si>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</si>
  <si>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</si>
  <si>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</si>
  <si>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</si>
  <si>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</si>
  <si>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</si>
  <si>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</si>
  <si>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</si>
  <si>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</si>
  <si>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</si>
  <si>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</si>
  <si>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</si>
  <si>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</si>
  <si>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</si>
  <si>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</si>
  <si>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</si>
  <si>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</si>
  <si>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</si>
  <si>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</si>
  <si>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</si>
  <si>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</si>
  <si>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</si>
  <si>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</si>
  <si>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</si>
  <si>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</si>
  <si>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</si>
  <si>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</si>
  <si>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</si>
  <si>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</si>
  <si>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</si>
  <si>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</si>
  <si>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</si>
  <si>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</si>
  <si>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</si>
  <si>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</si>
  <si>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</si>
  <si>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</si>
  <si>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</si>
  <si>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</si>
  <si>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</si>
  <si>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</si>
  <si>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</si>
  <si>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</si>
  <si>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</si>
  <si>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</si>
  <si>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</si>
  <si>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</si>
  <si>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</si>
  <si>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</si>
  <si>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</si>
  <si>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</si>
  <si>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</si>
  <si>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</si>
  <si>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</si>
  <si>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</si>
  <si>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</si>
  <si>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</si>
  <si>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</si>
  <si>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</si>
  <si>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</si>
  <si>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</si>
  <si>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</si>
  <si>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</si>
  <si>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</si>
  <si>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</si>
  <si>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</si>
  <si>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</si>
  <si>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</si>
  <si>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</si>
  <si>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</si>
  <si>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</si>
  <si>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</si>
  <si>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</si>
  <si>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</si>
  <si>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</si>
  <si>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</si>
  <si>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</si>
  <si>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</si>
  <si>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</si>
  <si>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</si>
  <si>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</si>
  <si>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</si>
  <si>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</si>
  <si>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</si>
  <si>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</si>
  <si>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</si>
  <si>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</si>
  <si>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</si>
  <si>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</si>
  <si>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</si>
  <si>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</si>
  <si>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</si>
  <si>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</si>
  <si>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</si>
  <si>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</si>
  <si>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</si>
  <si>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</si>
  <si>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</si>
  <si>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</si>
  <si>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</si>
  <si>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</si>
  <si>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</si>
  <si>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</si>
  <si>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</si>
  <si>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</si>
  <si>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</si>
  <si>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</si>
  <si>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</si>
  <si>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</si>
  <si>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</si>
  <si>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</si>
  <si>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</si>
  <si>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</si>
  <si>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</si>
  <si>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</si>
  <si>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</si>
  <si>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</si>
  <si>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</si>
  <si>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</si>
  <si>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</si>
  <si>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</si>
  <si>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</si>
  <si>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</si>
  <si>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</si>
  <si>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</si>
  <si>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</si>
  <si>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</si>
  <si>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</si>
  <si>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</si>
  <si>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</si>
  <si>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</si>
  <si>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</si>
  <si>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</si>
  <si>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</si>
  <si>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</si>
  <si>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</si>
  <si>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</si>
  <si>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</si>
  <si>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</si>
  <si>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</si>
  <si>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</si>
  <si>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</si>
  <si>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</si>
  <si>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</si>
  <si>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</si>
  <si>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</si>
  <si>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</si>
  <si>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</si>
  <si>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</si>
  <si>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</si>
  <si>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</si>
  <si>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</si>
  <si>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</si>
  <si>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</si>
  <si>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</si>
  <si>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</si>
  <si>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</si>
  <si>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</si>
  <si>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</si>
  <si>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</si>
  <si>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</si>
  <si>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</si>
  <si>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</si>
  <si>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</si>
  <si>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</si>
  <si>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</si>
  <si>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</si>
  <si>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</si>
  <si>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</si>
  <si>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</si>
  <si>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</si>
  <si>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</si>
  <si>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</si>
  <si>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</si>
  <si>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</si>
  <si>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</si>
  <si>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</si>
  <si>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</si>
  <si>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</si>
  <si>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</si>
  <si>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</si>
  <si>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</si>
  <si>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</si>
  <si>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</si>
  <si>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</si>
  <si>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</si>
  <si>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</si>
  <si>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</si>
  <si>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</si>
  <si>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</si>
  <si>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</si>
  <si>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</si>
  <si>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</si>
  <si>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</si>
  <si>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</si>
  <si>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</si>
  <si>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</si>
  <si>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</si>
  <si>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</si>
  <si>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</si>
  <si>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</si>
  <si>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</si>
  <si>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</si>
  <si>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</si>
  <si>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</si>
  <si>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</si>
  <si>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</si>
  <si>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</si>
  <si>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</si>
  <si>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</si>
  <si>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</si>
  <si>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</si>
  <si>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</si>
  <si>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</si>
  <si>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</si>
  <si>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</si>
  <si>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</si>
  <si>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</si>
  <si>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</si>
  <si>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</si>
  <si>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</si>
  <si>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</si>
  <si>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</si>
  <si>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</si>
  <si>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</si>
  <si>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</si>
  <si>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</si>
  <si>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</si>
  <si>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</si>
  <si>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</si>
  <si>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</si>
  <si>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</si>
  <si>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</si>
  <si>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</si>
  <si>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</si>
  <si>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</si>
  <si>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</si>
  <si>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</si>
  <si>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</si>
  <si>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</si>
  <si>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</si>
  <si>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</si>
  <si>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</si>
  <si>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</si>
  <si>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</si>
  <si>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</si>
  <si>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</si>
  <si>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</si>
  <si>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</si>
  <si>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</si>
  <si>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</si>
  <si>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</si>
  <si>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</si>
  <si>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</si>
  <si>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</si>
  <si>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</si>
  <si>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</si>
  <si>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</si>
  <si>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</si>
  <si>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</si>
  <si>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</si>
  <si>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</si>
  <si>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</si>
  <si>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</si>
  <si>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</si>
  <si>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</si>
  <si>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</si>
  <si>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</si>
  <si>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</si>
  <si>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</si>
  <si>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</si>
  <si>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</si>
  <si>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</si>
  <si>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</si>
  <si>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</si>
  <si>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</si>
  <si>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</si>
  <si>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</si>
  <si>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</si>
  <si>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</si>
  <si>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</si>
  <si>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</si>
  <si>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</si>
  <si>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</si>
  <si>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</si>
  <si>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</si>
  <si>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</si>
  <si>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</si>
  <si>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</si>
  <si>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</si>
  <si>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</si>
  <si>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</si>
  <si>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</si>
  <si>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</si>
  <si>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</si>
  <si>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</si>
  <si>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</si>
  <si>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</si>
  <si>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</si>
  <si>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</si>
  <si>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</si>
  <si>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</si>
  <si>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</si>
  <si>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</si>
  <si>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</si>
  <si>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</si>
  <si>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</si>
  <si>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</si>
  <si>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</si>
  <si>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</si>
  <si>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</si>
  <si>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</si>
  <si>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</si>
  <si>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</si>
  <si>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</si>
  <si>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</si>
  <si>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</si>
  <si>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</si>
  <si>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</si>
  <si>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</si>
  <si>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</si>
  <si>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</si>
  <si>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</si>
  <si>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</si>
  <si>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</si>
  <si>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</si>
  <si>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</si>
  <si>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</si>
  <si>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</si>
  <si>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</si>
  <si>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</si>
  <si>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</si>
  <si>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</si>
  <si>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</si>
  <si>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</si>
  <si>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</si>
  <si>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</si>
  <si>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</si>
  <si>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</si>
  <si>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</si>
  <si>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</si>
  <si>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</si>
  <si>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</si>
  <si>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</si>
  <si>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</si>
  <si>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</si>
  <si>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</si>
  <si>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</si>
  <si>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</si>
  <si>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</si>
  <si>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</si>
  <si>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</si>
  <si>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</si>
  <si>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</si>
  <si>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</si>
  <si>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</si>
  <si>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</si>
  <si>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</si>
  <si>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</si>
  <si>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</si>
  <si>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</si>
  <si>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</si>
  <si>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</si>
  <si>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</si>
  <si>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</si>
  <si>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</si>
  <si>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</si>
  <si>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</si>
  <si>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</si>
  <si>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</si>
  <si>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</si>
  <si>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</si>
  <si>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</si>
  <si>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</si>
  <si>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</si>
  <si>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</si>
  <si>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</si>
  <si>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</si>
  <si>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</si>
  <si>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</si>
  <si>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</si>
  <si>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</si>
  <si>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</si>
  <si>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</si>
  <si>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</si>
  <si>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</si>
  <si>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</si>
  <si>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</si>
  <si>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</si>
  <si>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</si>
  <si>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</si>
  <si>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</si>
  <si>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</si>
  <si>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</si>
  <si>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</si>
  <si>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</si>
  <si>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</si>
  <si>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</si>
  <si>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</si>
  <si>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</si>
  <si>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</si>
  <si>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</si>
  <si>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</si>
  <si>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</si>
  <si>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</si>
  <si>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</si>
  <si>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</si>
  <si>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</si>
  <si>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</si>
  <si>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</si>
  <si>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</si>
  <si>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</si>
  <si>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</si>
  <si>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</si>
  <si>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</si>
  <si>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</si>
  <si>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</si>
  <si>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</si>
  <si>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</si>
  <si>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</si>
  <si>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</si>
  <si>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</si>
  <si>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</si>
  <si>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</si>
  <si>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</si>
  <si>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</si>
  <si>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</si>
  <si>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</si>
  <si>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</si>
  <si>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</si>
  <si>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</si>
  <si>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</si>
  <si>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</si>
  <si>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</si>
  <si>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</si>
  <si>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</si>
  <si>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</si>
  <si>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</si>
  <si>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</si>
  <si>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</si>
  <si>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</si>
  <si>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</si>
  <si>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</si>
  <si>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</si>
  <si>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</si>
  <si>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</si>
  <si>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</si>
  <si>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</si>
  <si>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</si>
  <si>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</si>
  <si>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</si>
  <si>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</si>
  <si>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</si>
  <si>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</si>
  <si>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</si>
  <si>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</si>
  <si>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</si>
  <si>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</si>
  <si>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</si>
  <si>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</si>
  <si>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</si>
  <si>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</si>
  <si>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</si>
  <si>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</si>
  <si>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</si>
  <si>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</si>
  <si>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</si>
  <si>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</si>
  <si>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</si>
  <si>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</si>
  <si>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</si>
  <si>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</si>
  <si>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</si>
  <si>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</si>
  <si>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</si>
  <si>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</si>
  <si>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</si>
  <si>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</si>
  <si>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</si>
  <si>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</si>
  <si>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</si>
  <si>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</si>
  <si>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</si>
  <si>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</si>
  <si>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</si>
  <si>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</si>
  <si>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</si>
  <si>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</si>
  <si>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</si>
  <si>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</si>
  <si>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</si>
  <si>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</si>
  <si>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</si>
  <si>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</si>
  <si>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</si>
  <si>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</si>
  <si>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</si>
  <si>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</si>
  <si>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</si>
  <si>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</si>
  <si>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</si>
  <si>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</si>
  <si>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</si>
  <si>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</si>
  <si>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</si>
  <si>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</si>
  <si>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</si>
  <si>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</si>
  <si>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</si>
  <si>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</si>
  <si>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</si>
  <si>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</si>
  <si>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</si>
  <si>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</si>
  <si>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</si>
  <si>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</si>
  <si>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</si>
  <si>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</si>
  <si>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</si>
  <si>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</si>
  <si>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</si>
  <si>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</si>
  <si>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</si>
  <si>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</si>
  <si>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</si>
  <si>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</si>
  <si>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</si>
  <si>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</si>
  <si>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</si>
  <si>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</si>
  <si>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</si>
  <si>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</si>
  <si>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</si>
  <si>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</si>
  <si>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</si>
  <si>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</si>
  <si>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</si>
  <si>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</si>
  <si>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</si>
  <si>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</si>
  <si>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</si>
  <si>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</si>
  <si>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</si>
  <si>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</si>
  <si>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</si>
  <si>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</si>
  <si>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</si>
  <si>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</si>
  <si>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</si>
  <si>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</si>
  <si>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</si>
  <si>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</si>
  <si>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</si>
  <si>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</si>
  <si>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</si>
  <si>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</si>
  <si>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</si>
  <si>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</si>
  <si>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</si>
  <si>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</si>
  <si>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</si>
  <si>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</si>
  <si>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</si>
  <si>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</si>
  <si>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</si>
  <si>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</si>
  <si>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</si>
  <si>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</si>
  <si>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</si>
  <si>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</si>
  <si>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</si>
  <si>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</si>
  <si>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</si>
  <si>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</si>
  <si>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</si>
  <si>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</si>
  <si>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</si>
  <si>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</si>
  <si>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</si>
  <si>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</si>
  <si>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</si>
  <si>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</si>
  <si>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</si>
  <si>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</si>
  <si>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</si>
  <si>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</si>
  <si>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</si>
  <si>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</si>
  <si>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</si>
  <si>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</si>
  <si>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</si>
  <si>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</si>
  <si>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</si>
  <si>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</si>
  <si>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</si>
  <si>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</si>
  <si>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</si>
  <si>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</si>
  <si>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</si>
  <si>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</si>
  <si>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</si>
  <si>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</si>
  <si>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</si>
  <si>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</si>
  <si>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</si>
  <si>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</si>
  <si>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</si>
  <si>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</si>
  <si>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</si>
  <si>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</si>
  <si>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</si>
  <si>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</si>
  <si>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</si>
  <si>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</si>
  <si>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</si>
  <si>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</si>
  <si>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</si>
  <si>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</si>
  <si>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</si>
  <si>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</si>
  <si>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</si>
  <si>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</si>
  <si>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</si>
  <si>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</si>
  <si>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</si>
  <si>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</si>
  <si>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</si>
  <si>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</si>
  <si>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</si>
  <si>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</si>
  <si>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</si>
  <si>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</si>
  <si>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</si>
  <si>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</si>
  <si>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</si>
  <si>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</si>
  <si>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</si>
  <si>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</si>
  <si>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</si>
  <si>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</si>
  <si>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</si>
  <si>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</si>
  <si>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</si>
  <si>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</si>
  <si>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</si>
  <si>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</si>
  <si>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</si>
  <si>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</si>
  <si>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</si>
  <si>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</si>
  <si>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</si>
  <si>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</si>
  <si>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</si>
  <si>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</si>
  <si>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</si>
  <si>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</si>
  <si>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</si>
  <si>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</si>
  <si>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</si>
  <si>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</si>
  <si>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</si>
  <si>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</si>
  <si>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</si>
  <si>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</si>
  <si>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</si>
  <si>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</si>
  <si>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</si>
  <si>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</si>
  <si>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</si>
  <si>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</si>
  <si>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</si>
  <si>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</si>
  <si>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</si>
  <si>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</si>
  <si>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</si>
  <si>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</si>
  <si>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</si>
  <si>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</si>
  <si>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</si>
  <si>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</si>
  <si>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</si>
  <si>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</si>
  <si>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</si>
  <si>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</si>
  <si>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</si>
  <si>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</si>
  <si>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</si>
  <si>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</si>
  <si>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</si>
  <si>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</si>
  <si>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</si>
  <si>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</si>
  <si>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</si>
  <si>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</si>
  <si>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</si>
  <si>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</si>
  <si>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</si>
  <si>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</si>
  <si>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</si>
  <si>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</si>
  <si>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</si>
  <si>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</si>
  <si>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</si>
  <si>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</si>
  <si>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</si>
  <si>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</si>
  <si>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</si>
  <si>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</si>
  <si>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</si>
  <si>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</si>
  <si>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</si>
  <si>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</si>
  <si>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</si>
  <si>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</si>
  <si>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</si>
  <si>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</si>
  <si>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</si>
  <si>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</si>
  <si>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</si>
  <si>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</si>
  <si>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</si>
  <si>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</si>
  <si>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</si>
  <si>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</si>
  <si>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</si>
  <si>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</si>
  <si>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</si>
  <si>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</si>
  <si>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</si>
  <si>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</si>
  <si>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</si>
  <si>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</si>
  <si>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</si>
  <si>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</si>
  <si>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</si>
  <si>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</si>
  <si>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</si>
  <si>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</si>
  <si>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</si>
  <si>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</si>
  <si>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</si>
  <si>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</si>
  <si>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</si>
  <si>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</si>
  <si>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</si>
  <si>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</si>
  <si>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</si>
  <si>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</si>
  <si>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</si>
  <si>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</si>
  <si>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</si>
  <si>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</si>
  <si>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</si>
  <si>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</si>
  <si>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</si>
  <si>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</si>
  <si>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</si>
  <si>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</si>
  <si>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</si>
  <si>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</si>
  <si>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</si>
  <si>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</si>
  <si>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</si>
  <si>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</si>
  <si>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</si>
  <si>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</si>
  <si>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</si>
  <si>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</si>
  <si>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</si>
  <si>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</si>
  <si>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</si>
  <si>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</si>
  <si>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</si>
  <si>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</si>
  <si>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</si>
  <si>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</si>
  <si>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</si>
  <si>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</si>
  <si>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</si>
  <si>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</si>
  <si>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</si>
  <si>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</si>
  <si>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</si>
  <si>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</si>
  <si>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</si>
  <si>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</si>
  <si>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</si>
  <si>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</si>
  <si>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</si>
  <si>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</si>
  <si>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</si>
  <si>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</si>
  <si>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</si>
  <si>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</si>
  <si>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</si>
  <si>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</si>
  <si>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</si>
  <si>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</si>
  <si>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</si>
  <si>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</si>
  <si>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</si>
  <si>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</si>
  <si>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</si>
  <si>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</si>
  <si>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</si>
  <si>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</si>
  <si>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</si>
  <si>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</si>
  <si>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</si>
  <si>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</si>
  <si>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</si>
  <si>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</si>
  <si>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</si>
  <si>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</si>
  <si>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</si>
  <si>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</si>
  <si>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</si>
  <si>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</si>
  <si>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</si>
  <si>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</si>
  <si>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</si>
  <si>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</si>
  <si>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</si>
  <si>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</si>
  <si>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</si>
  <si>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</si>
  <si>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</si>
  <si>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</si>
  <si>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</si>
  <si>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</si>
  <si>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</si>
  <si>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</si>
  <si>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</si>
  <si>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</si>
  <si>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</si>
  <si>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</si>
  <si>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</si>
  <si>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</si>
  <si>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</si>
  <si>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</si>
  <si>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</si>
  <si>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</si>
  <si>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</si>
  <si>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</si>
  <si>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</si>
  <si>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</si>
  <si>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</si>
  <si>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</si>
  <si>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</si>
  <si>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</si>
  <si>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</si>
  <si>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</si>
  <si>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</si>
  <si>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</si>
  <si>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</si>
  <si>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</si>
  <si>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</si>
  <si>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</si>
  <si>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</si>
  <si>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</si>
  <si>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</si>
  <si>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</si>
  <si>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</si>
  <si>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</si>
  <si>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</si>
  <si>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</si>
  <si>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</si>
  <si>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</si>
  <si>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</si>
  <si>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</si>
  <si>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</si>
  <si>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</si>
  <si>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</si>
  <si>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</si>
  <si>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</si>
  <si>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</si>
  <si>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</si>
  <si>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</si>
  <si>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</si>
  <si>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</si>
  <si>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</si>
  <si>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</si>
  <si>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</si>
  <si>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</si>
  <si>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</si>
  <si>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</si>
  <si>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</si>
  <si>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</si>
  <si>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</si>
  <si>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</si>
  <si>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</si>
  <si>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</si>
  <si>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</si>
  <si>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</si>
  <si>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</si>
  <si>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</si>
  <si>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</si>
  <si>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</si>
  <si>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</si>
  <si>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</si>
  <si>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</si>
  <si>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</si>
  <si>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</si>
  <si>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</si>
  <si>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</si>
  <si>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</si>
  <si>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</si>
  <si>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</si>
  <si>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</si>
  <si>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</si>
  <si>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</si>
  <si>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</si>
  <si>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</si>
  <si>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</si>
  <si>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</si>
  <si>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</si>
  <si>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</si>
  <si>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</si>
  <si>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</si>
  <si>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</si>
  <si>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</si>
  <si>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</si>
  <si>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</si>
  <si>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</si>
  <si>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</si>
  <si>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</si>
  <si>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</si>
  <si>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</si>
  <si>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</si>
  <si>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</si>
  <si>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</si>
  <si>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</si>
  <si>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</si>
  <si>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</si>
  <si>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</si>
  <si>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</si>
  <si>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</si>
  <si>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</si>
  <si>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</si>
  <si>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</si>
  <si>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</si>
  <si>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</si>
  <si>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</si>
  <si>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</si>
  <si>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</si>
  <si>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</si>
  <si>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</si>
  <si>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</si>
  <si>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</si>
  <si>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</si>
  <si>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</si>
  <si>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</si>
  <si>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</si>
  <si>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</si>
  <si>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</si>
  <si>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</si>
  <si>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</si>
  <si>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</si>
  <si>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</si>
  <si>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</si>
  <si>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</si>
  <si>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</si>
  <si>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</si>
  <si>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</si>
  <si>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</si>
  <si>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</si>
  <si>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</si>
  <si>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</si>
  <si>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</si>
  <si>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</si>
  <si>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</si>
  <si>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</si>
  <si>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</si>
  <si>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</si>
  <si>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</si>
  <si>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</si>
  <si>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</si>
  <si>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</si>
  <si>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</si>
  <si>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</si>
  <si>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</si>
  <si>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</si>
  <si>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</si>
  <si>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</si>
  <si>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</si>
  <si>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</si>
  <si>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</si>
  <si>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</si>
  <si>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</si>
  <si>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</si>
  <si>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</si>
  <si>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</si>
  <si>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</si>
  <si>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</si>
  <si>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</si>
  <si>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</si>
  <si>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</si>
  <si>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</si>
  <si>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</si>
  <si>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</si>
  <si>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</si>
  <si>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</si>
  <si>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</si>
  <si>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</si>
  <si>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</si>
  <si>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</si>
  <si>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</si>
  <si>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</si>
  <si>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</si>
  <si>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</si>
  <si>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</si>
  <si>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</si>
  <si>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</si>
  <si>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</si>
  <si>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</si>
  <si>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</si>
  <si>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</si>
  <si>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</si>
  <si>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</si>
  <si>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</si>
  <si>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</si>
  <si>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</si>
  <si>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</si>
  <si>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</si>
  <si>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</si>
  <si>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</si>
  <si>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</si>
  <si>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</si>
  <si>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</si>
  <si>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</si>
  <si>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</si>
  <si>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</si>
  <si>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</si>
  <si>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</si>
  <si>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</si>
  <si>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</si>
  <si>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</si>
  <si>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</si>
  <si>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</si>
  <si>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</si>
  <si>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</si>
  <si>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</si>
  <si>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</si>
  <si>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</si>
  <si>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</si>
  <si>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</si>
  <si>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</si>
  <si>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</si>
  <si>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</si>
  <si>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</si>
  <si>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</si>
  <si>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</si>
  <si>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</si>
  <si>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</si>
  <si>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</si>
  <si>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</si>
  <si>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</si>
  <si>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</si>
  <si>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</si>
  <si>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</si>
  <si>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</si>
  <si>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</si>
  <si>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</si>
  <si>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</si>
  <si>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</si>
  <si>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</si>
  <si>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</si>
  <si>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</si>
  <si>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</si>
  <si>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</si>
  <si>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</si>
  <si>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</si>
  <si>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</si>
  <si>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</si>
  <si>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</si>
  <si>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</si>
  <si>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</si>
  <si>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</si>
  <si>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</si>
  <si>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</si>
  <si>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</si>
  <si>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</si>
  <si>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</si>
  <si>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</si>
  <si>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</si>
  <si>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</si>
  <si>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</si>
  <si>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</si>
  <si>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</si>
  <si>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</si>
  <si>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</si>
  <si>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</si>
  <si>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</si>
  <si>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</si>
  <si>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</si>
  <si>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</si>
  <si>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</si>
  <si>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</si>
  <si>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</si>
  <si>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</si>
  <si>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</si>
  <si>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</si>
  <si>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</si>
  <si>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</si>
  <si>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</si>
  <si>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</si>
  <si>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</si>
  <si>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</si>
  <si>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</si>
  <si>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</si>
  <si>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</si>
  <si>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</si>
  <si>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</si>
  <si>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</si>
  <si>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</si>
  <si>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</si>
  <si>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</si>
  <si>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</si>
  <si>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</si>
  <si>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</si>
  <si>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</si>
  <si>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</si>
  <si>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</si>
  <si>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</si>
  <si>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</si>
  <si>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</si>
  <si>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</si>
  <si>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</si>
  <si>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</si>
  <si>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</si>
  <si>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</si>
  <si>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</si>
  <si>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</si>
  <si>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</si>
  <si>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</si>
  <si>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</si>
  <si>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</si>
  <si>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</si>
  <si>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</si>
  <si>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</si>
  <si>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</si>
  <si>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</si>
  <si>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</si>
  <si>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</si>
  <si>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</si>
  <si>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</si>
  <si>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</si>
  <si>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</si>
  <si>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</si>
  <si>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</si>
  <si>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</si>
  <si>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</si>
  <si>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</si>
  <si>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</si>
  <si>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</si>
  <si>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</si>
  <si>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</si>
  <si>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</si>
  <si>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</si>
  <si>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</si>
  <si>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</si>
  <si>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</si>
  <si>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</si>
  <si>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</si>
  <si>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</si>
  <si>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</si>
  <si>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</si>
  <si>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</si>
  <si>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</si>
  <si>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</si>
  <si>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</si>
  <si>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</si>
  <si>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</si>
  <si>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</si>
  <si>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</si>
  <si>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</si>
  <si>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</si>
  <si>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</si>
  <si>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</si>
  <si>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</si>
  <si>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</si>
  <si>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</si>
  <si>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</si>
  <si>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</si>
  <si>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</si>
  <si>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</si>
  <si>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</si>
  <si>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</si>
  <si>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</si>
  <si>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</si>
  <si>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</si>
  <si>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</si>
  <si>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</si>
  <si>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</si>
  <si>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</si>
  <si>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</si>
  <si>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</si>
  <si>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</si>
  <si>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</si>
  <si>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</si>
  <si>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</si>
  <si>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</si>
  <si>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</si>
  <si>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</si>
  <si>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</si>
  <si>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</si>
  <si>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</si>
  <si>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</si>
  <si>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</si>
  <si>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</si>
  <si>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</si>
  <si>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</si>
  <si>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</si>
  <si>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</si>
  <si>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</si>
  <si>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</si>
  <si>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</si>
  <si>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</si>
  <si>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</si>
  <si>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</si>
  <si>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</si>
  <si>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</si>
  <si>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</si>
  <si>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</si>
  <si>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</si>
  <si>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</si>
  <si>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</si>
  <si>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</si>
  <si>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</si>
  <si>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</si>
  <si>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</si>
  <si>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</si>
  <si>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</si>
  <si>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</si>
  <si>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</si>
  <si>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</si>
  <si>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</si>
  <si>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</si>
  <si>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</si>
  <si>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</si>
  <si>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</si>
  <si>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</si>
  <si>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</si>
  <si>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</si>
  <si>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</si>
  <si>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</si>
  <si>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</si>
  <si>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</si>
  <si>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</si>
  <si>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</si>
  <si>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</si>
  <si>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</si>
  <si>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</si>
  <si>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</si>
  <si>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</si>
  <si>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</si>
  <si>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</si>
  <si>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</si>
  <si>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</si>
  <si>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</si>
  <si>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</si>
  <si>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</si>
  <si>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</si>
  <si>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</si>
  <si>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</si>
  <si>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</si>
  <si>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</si>
  <si>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</si>
  <si>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</si>
  <si>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</si>
  <si>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</si>
  <si>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</si>
  <si>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</si>
  <si>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</si>
  <si>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</si>
  <si>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</si>
  <si>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</si>
  <si>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</si>
  <si>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</si>
  <si>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</si>
  <si>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</si>
  <si>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</si>
  <si>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</si>
  <si>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</si>
  <si>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</si>
  <si>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</si>
  <si>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</si>
  <si>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</si>
  <si>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</si>
  <si>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</si>
  <si>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</si>
  <si>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</si>
  <si>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</si>
  <si>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</si>
  <si>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</si>
  <si>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</si>
  <si>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</si>
  <si>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</si>
  <si>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</si>
  <si>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</si>
  <si>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</si>
  <si>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</si>
  <si>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</si>
  <si>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</si>
  <si>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</si>
  <si>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</si>
  <si>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</si>
  <si>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</si>
  <si>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</si>
  <si>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</si>
  <si>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</si>
  <si>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</si>
  <si>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</si>
  <si>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</si>
  <si>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</si>
  <si>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</si>
  <si>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</si>
  <si>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</si>
  <si>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</si>
  <si>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</si>
  <si>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</si>
  <si>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</si>
  <si>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</si>
  <si>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</si>
  <si>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</si>
  <si>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</si>
  <si>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</si>
  <si>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</si>
  <si>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</si>
  <si>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</si>
  <si>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</si>
  <si>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</si>
  <si>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</si>
  <si>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</si>
  <si>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</si>
  <si>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</si>
  <si>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</si>
  <si>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</si>
  <si>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</si>
  <si>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</si>
  <si>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</si>
  <si>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</si>
  <si>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</si>
  <si>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</si>
  <si>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</si>
  <si>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</si>
  <si>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</si>
  <si>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</si>
  <si>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</si>
  <si>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</si>
  <si>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</si>
  <si>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</si>
  <si>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</si>
  <si>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</si>
  <si>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</si>
  <si>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</si>
  <si>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</si>
  <si>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</si>
  <si>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</si>
  <si>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</si>
  <si>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</si>
  <si>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</si>
  <si>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</si>
  <si>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</si>
  <si>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</si>
  <si>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</si>
  <si>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</si>
  <si>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</si>
  <si>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</si>
  <si>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</si>
  <si>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</si>
  <si>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</si>
  <si>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</si>
  <si>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</si>
  <si>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</si>
  <si>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</si>
  <si>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</si>
  <si>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</si>
  <si>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</si>
  <si>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</si>
  <si>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</si>
  <si>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</si>
  <si>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</si>
  <si>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</si>
  <si>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</si>
  <si>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</si>
  <si>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</si>
  <si>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</si>
  <si>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</si>
  <si>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</si>
  <si>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</si>
  <si>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</si>
  <si>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</si>
  <si>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</si>
  <si>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</si>
  <si>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</si>
  <si>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</si>
  <si>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</si>
  <si>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</si>
  <si>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</si>
  <si>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</si>
  <si>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</si>
  <si>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</si>
  <si>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</si>
  <si>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</si>
  <si>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</si>
  <si>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</si>
  <si>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</si>
  <si>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</si>
  <si>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</si>
  <si>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</si>
  <si>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</si>
  <si>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</si>
  <si>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</si>
  <si>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</si>
  <si>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</si>
  <si>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</si>
  <si>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</si>
  <si>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</si>
  <si>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</si>
  <si>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</si>
  <si>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</si>
  <si>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</si>
  <si>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</si>
  <si>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</si>
  <si>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</si>
  <si>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</si>
  <si>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</si>
  <si>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</si>
  <si>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</si>
  <si>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</si>
  <si>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</si>
  <si>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</si>
  <si>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</si>
  <si>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</si>
  <si>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</si>
  <si>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</si>
  <si>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</si>
  <si>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</si>
  <si>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</si>
  <si>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</si>
  <si>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</si>
  <si>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</si>
  <si>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</si>
  <si>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</si>
  <si>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</si>
  <si>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</si>
  <si>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</si>
  <si>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</si>
  <si>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</si>
  <si>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</si>
  <si>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</si>
  <si>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</si>
  <si>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</si>
  <si>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</si>
  <si>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</si>
  <si>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</si>
  <si>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</si>
  <si>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</si>
  <si>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</si>
  <si>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</si>
  <si>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</si>
  <si>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</si>
  <si>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</si>
  <si>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</si>
  <si>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</si>
  <si>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</si>
  <si>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</si>
  <si>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</si>
  <si>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</si>
  <si>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</si>
  <si>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</si>
  <si>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</si>
  <si>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</si>
  <si>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</si>
  <si>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</si>
  <si>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</si>
  <si>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</si>
  <si>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</si>
  <si>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</si>
  <si>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</si>
  <si>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</si>
  <si>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</si>
  <si>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</si>
  <si>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</si>
  <si>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</si>
  <si>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</si>
  <si>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</si>
  <si>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</si>
  <si>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</si>
  <si>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</si>
  <si>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</si>
  <si>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</si>
  <si>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</si>
  <si>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</si>
  <si>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</si>
  <si>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</si>
  <si>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</si>
  <si>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</si>
  <si>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</si>
  <si>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</si>
  <si>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</si>
  <si>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</si>
  <si>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</si>
  <si>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</si>
  <si>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</si>
  <si>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</si>
  <si>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</si>
  <si>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</si>
  <si>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</si>
  <si>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</si>
  <si>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</si>
  <si>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</si>
  <si>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</si>
  <si>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</si>
  <si>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</si>
  <si>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</si>
  <si>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</si>
  <si>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</si>
  <si>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</si>
  <si>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</si>
  <si>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</si>
  <si>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</si>
  <si>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</si>
  <si>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</si>
  <si>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</si>
  <si>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</si>
  <si>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</si>
  <si>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</si>
  <si>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</si>
  <si>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</si>
  <si>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</si>
  <si>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</si>
  <si>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</si>
  <si>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</si>
  <si>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</si>
  <si>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</si>
  <si>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</si>
  <si>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</si>
  <si>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</si>
  <si>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</si>
  <si>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</si>
  <si>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</si>
  <si>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</si>
  <si>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</si>
  <si>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</si>
  <si>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</si>
  <si>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</si>
  <si>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</si>
  <si>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</si>
  <si>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</si>
  <si>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</si>
  <si>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</si>
  <si>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</si>
  <si>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</si>
  <si>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</si>
  <si>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</si>
  <si>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</si>
  <si>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</si>
  <si>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</si>
  <si>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</si>
  <si>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</si>
  <si>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</si>
  <si>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</si>
  <si>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</si>
  <si>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</si>
  <si>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</si>
  <si>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</si>
  <si>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</si>
  <si>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</si>
  <si>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</si>
  <si>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</si>
  <si>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</si>
  <si>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</si>
  <si>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</si>
  <si>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</si>
  <si>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</si>
  <si>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</si>
  <si>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</si>
  <si>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</si>
  <si>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</si>
  <si>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</si>
  <si>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</si>
  <si>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</si>
  <si>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</si>
  <si>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</si>
  <si>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</si>
  <si>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</si>
  <si>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</si>
  <si>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</si>
  <si>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</si>
  <si>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</si>
  <si>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</si>
  <si>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</si>
  <si>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</si>
  <si>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</si>
  <si>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</si>
  <si>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</si>
  <si>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</si>
  <si>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</si>
  <si>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</si>
  <si>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</si>
  <si>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</si>
  <si>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</si>
  <si>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</si>
  <si>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</si>
  <si>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</si>
  <si>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</si>
  <si>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</si>
  <si>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</si>
  <si>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</si>
  <si>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</si>
  <si>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</si>
  <si>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</si>
  <si>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</si>
  <si>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</si>
  <si>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</si>
  <si>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</si>
  <si>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</si>
  <si>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</si>
  <si>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</si>
  <si>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</si>
  <si>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</si>
  <si>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</si>
  <si>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</si>
  <si>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</si>
  <si>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</si>
  <si>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</si>
  <si>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</si>
  <si>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</si>
  <si>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</si>
  <si>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</si>
  <si>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</si>
  <si>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</si>
  <si>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</si>
  <si>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</si>
  <si>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</si>
  <si>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</si>
  <si>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</si>
  <si>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</si>
  <si>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</si>
  <si>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</si>
  <si>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</si>
  <si>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</si>
  <si>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</si>
  <si>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</si>
  <si>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</si>
  <si>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</si>
  <si>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</si>
  <si>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</si>
  <si>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</si>
  <si>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</si>
  <si>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</si>
  <si>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</si>
  <si>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</si>
  <si>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</si>
  <si>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</si>
  <si>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</si>
  <si>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</si>
  <si>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</si>
  <si>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</si>
  <si>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</si>
  <si>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</si>
  <si>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</si>
  <si>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</si>
  <si>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</si>
  <si>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</si>
  <si>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</si>
  <si>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</si>
  <si>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</si>
  <si>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</si>
  <si>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</si>
  <si>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</si>
  <si>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</si>
  <si>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</si>
  <si>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</si>
  <si>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</si>
  <si>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</si>
  <si>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</si>
  <si>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</si>
  <si>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</si>
  <si>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</si>
  <si>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</si>
  <si>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</si>
  <si>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</si>
  <si>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</si>
  <si>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</si>
  <si>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</si>
  <si>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</si>
  <si>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</si>
  <si>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</si>
  <si>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</si>
  <si>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</si>
  <si>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</si>
  <si>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</si>
  <si>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</si>
  <si>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</si>
  <si>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</si>
  <si>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</si>
  <si>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</si>
  <si>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</si>
  <si>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</si>
  <si>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</si>
  <si>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</si>
  <si>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</si>
  <si>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</si>
  <si>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</si>
  <si>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</si>
  <si>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</si>
  <si>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</si>
  <si>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</si>
  <si>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</si>
  <si>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</si>
  <si>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</si>
  <si>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</si>
  <si>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</si>
  <si>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</si>
  <si>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</si>
  <si>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</si>
  <si>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</si>
  <si>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</si>
  <si>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</si>
  <si>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</si>
  <si>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</si>
  <si>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</si>
  <si>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</si>
  <si>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</si>
  <si>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</si>
  <si>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</si>
  <si>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</si>
  <si>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</si>
  <si>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</si>
  <si>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</si>
  <si>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</si>
  <si>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</si>
  <si>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</si>
  <si>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</si>
  <si>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</si>
  <si>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</si>
  <si>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</si>
  <si>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</si>
  <si>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</si>
  <si>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</si>
  <si>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</si>
  <si>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</si>
  <si>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</si>
  <si>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</si>
  <si>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</si>
  <si>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</si>
  <si>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</si>
  <si>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</si>
  <si>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</si>
  <si>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</si>
  <si>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</si>
  <si>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</si>
  <si>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</si>
  <si>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</si>
  <si>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</si>
  <si>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</si>
  <si>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</si>
  <si>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</si>
  <si>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</si>
  <si>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</si>
  <si>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</si>
  <si>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</si>
  <si>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</si>
  <si>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</si>
  <si>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</si>
  <si>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</si>
  <si>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</si>
  <si>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</si>
  <si>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</si>
  <si>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</si>
  <si>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</si>
  <si>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</si>
  <si>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</si>
  <si>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</si>
  <si>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</si>
  <si>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</si>
  <si>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</si>
  <si>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</si>
  <si>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</si>
  <si>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</si>
  <si>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</si>
  <si>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</si>
  <si>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</si>
  <si>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</si>
  <si>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</si>
  <si>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</si>
  <si>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</si>
  <si>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</si>
  <si>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</si>
  <si>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</si>
  <si>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</si>
  <si>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</si>
  <si>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</si>
  <si>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</si>
  <si>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</si>
  <si>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</si>
  <si>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</si>
  <si>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</si>
  <si>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</si>
  <si>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</si>
  <si>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</si>
  <si>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</si>
  <si>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</si>
  <si>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</si>
  <si>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</si>
  <si>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</si>
  <si>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</si>
  <si>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</si>
  <si>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</si>
  <si>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</si>
  <si>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</si>
  <si>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</si>
  <si>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</si>
  <si>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</si>
  <si>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</si>
  <si>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</si>
  <si>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</si>
  <si>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</si>
  <si>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</si>
  <si>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</si>
  <si>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</si>
  <si>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</si>
  <si>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</si>
  <si>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</si>
  <si>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</si>
  <si>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</si>
  <si>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</si>
  <si>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</si>
  <si>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</si>
  <si>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</si>
  <si>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</si>
  <si>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</si>
  <si>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</si>
  <si>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</si>
  <si>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</si>
  <si>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</si>
  <si>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</si>
  <si>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</si>
  <si>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</si>
  <si>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</si>
  <si>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</si>
  <si>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</si>
  <si>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</si>
  <si>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</si>
  <si>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</si>
  <si>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</si>
  <si>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</si>
  <si>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</si>
  <si>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</si>
  <si>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</si>
  <si>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</si>
  <si>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</si>
  <si>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</si>
  <si>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</si>
  <si>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</si>
  <si>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</si>
  <si>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</si>
  <si>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</si>
  <si>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</si>
  <si>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</si>
  <si>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</si>
  <si>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</si>
  <si>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</si>
  <si>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</si>
  <si>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</si>
  <si>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</si>
  <si>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</si>
  <si>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</si>
  <si>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</si>
  <si>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</si>
  <si>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</si>
  <si>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</si>
  <si>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</si>
  <si>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</si>
  <si>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</si>
  <si>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</si>
  <si>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</si>
  <si>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</si>
  <si>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</si>
  <si>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</si>
  <si>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</si>
  <si>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</si>
  <si>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</si>
  <si>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</si>
  <si>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</si>
  <si>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</si>
  <si>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</si>
  <si>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</si>
  <si>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</si>
  <si>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</si>
  <si>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</si>
  <si>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</si>
  <si>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</si>
  <si>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</si>
  <si>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</si>
  <si>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</si>
  <si>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</si>
  <si>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</si>
  <si>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</si>
  <si>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</si>
  <si>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</si>
  <si>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</si>
  <si>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</si>
  <si>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</si>
  <si>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</si>
  <si>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</si>
  <si>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</si>
  <si>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</si>
  <si>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</si>
  <si>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</si>
  <si>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</si>
  <si>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</si>
  <si>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</si>
  <si>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</si>
  <si>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</si>
  <si>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</si>
  <si>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</si>
  <si>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</si>
  <si>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</si>
  <si>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</si>
  <si>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</si>
  <si>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</si>
  <si>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</si>
  <si>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</si>
  <si>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</si>
  <si>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</si>
  <si>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</si>
  <si>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</si>
  <si>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</si>
  <si>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</si>
  <si>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</si>
  <si>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</si>
  <si>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</si>
  <si>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</si>
  <si>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</si>
  <si>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</si>
  <si>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</si>
  <si>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</si>
  <si>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</si>
  <si>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</si>
  <si>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</si>
  <si>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</si>
  <si>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</si>
  <si>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</si>
  <si>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</si>
  <si>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</si>
  <si>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</si>
  <si>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</si>
  <si>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</si>
  <si>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</si>
  <si>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</si>
  <si>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</si>
  <si>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</si>
  <si>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</si>
  <si>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</si>
  <si>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</si>
  <si>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</si>
  <si>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</si>
  <si>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</si>
  <si>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</si>
  <si>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</si>
  <si>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</si>
  <si>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</si>
  <si>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</si>
  <si>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</si>
  <si>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</si>
  <si>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</si>
  <si>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</si>
  <si>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</si>
  <si>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</si>
  <si>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</si>
  <si>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</si>
  <si>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</si>
  <si>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</si>
  <si>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</si>
  <si>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</si>
  <si>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</si>
  <si>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</si>
  <si>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</si>
  <si>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</si>
  <si>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</si>
  <si>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</si>
  <si>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</si>
  <si>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</si>
  <si>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</si>
  <si>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</si>
  <si>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</si>
  <si>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</si>
  <si>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</si>
  <si>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</si>
  <si>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</si>
  <si>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</si>
  <si>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</si>
  <si>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</si>
  <si>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</si>
  <si>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</si>
  <si>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</si>
  <si>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</si>
  <si>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</si>
  <si>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</si>
  <si>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</si>
  <si>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</si>
  <si>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</si>
  <si>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</si>
  <si>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</si>
  <si>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</si>
  <si>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</si>
  <si>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</si>
  <si>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</si>
  <si>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</si>
  <si>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</si>
  <si>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</si>
  <si>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</si>
  <si>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</si>
  <si>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</si>
  <si>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</si>
  <si>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</si>
  <si>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</si>
  <si>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</si>
  <si>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</si>
  <si>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</si>
  <si>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</si>
  <si>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</si>
  <si>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</si>
  <si>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</si>
  <si>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</si>
  <si>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</si>
  <si>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</si>
  <si>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</si>
  <si>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</si>
  <si>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</si>
  <si>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</si>
  <si>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</si>
  <si>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</si>
  <si>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</si>
  <si>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</si>
  <si>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</si>
  <si>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</si>
  <si>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</si>
  <si>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</si>
  <si>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</si>
  <si>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</si>
  <si>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</si>
  <si>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</si>
  <si>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</si>
  <si>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</si>
  <si>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</si>
  <si>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</si>
  <si>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</si>
  <si>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</si>
  <si>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</si>
  <si>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</si>
  <si>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</si>
  <si>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</si>
  <si>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</si>
  <si>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</si>
  <si>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</si>
  <si>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</si>
  <si>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</si>
  <si>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</si>
  <si>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</si>
  <si>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</si>
  <si>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</si>
  <si>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</si>
  <si>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</si>
  <si>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</si>
  <si>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</si>
  <si>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</si>
  <si>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</si>
  <si>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</si>
  <si>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</si>
  <si>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</si>
  <si>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</si>
  <si>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</si>
  <si>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</si>
  <si>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</si>
  <si>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</si>
  <si>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</si>
  <si>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</si>
  <si>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</si>
  <si>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</si>
  <si>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</si>
  <si>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</si>
  <si>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</si>
  <si>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</si>
  <si>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</si>
  <si>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</si>
  <si>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</si>
  <si>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</si>
  <si>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</si>
  <si>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</si>
  <si>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</si>
  <si>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</si>
  <si>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</si>
  <si>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</si>
  <si>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</si>
  <si>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</si>
  <si>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</si>
  <si>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</si>
  <si>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</si>
  <si>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</si>
  <si>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</si>
  <si>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</si>
  <si>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</si>
  <si>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</si>
  <si>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</si>
  <si>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</si>
  <si>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</si>
  <si>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</si>
  <si>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</si>
  <si>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</si>
  <si>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</si>
  <si>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</si>
  <si>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</si>
  <si>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</si>
  <si>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</si>
  <si>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</si>
  <si>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</si>
  <si>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</si>
  <si>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</si>
  <si>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</si>
  <si>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</si>
  <si>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</si>
  <si>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</si>
  <si>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</si>
  <si>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</si>
  <si>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</si>
  <si>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</si>
  <si>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</si>
  <si>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</si>
  <si>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</si>
  <si>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</si>
  <si>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</si>
  <si>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</si>
  <si>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</si>
  <si>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</si>
  <si>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</si>
  <si>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</si>
  <si>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</si>
  <si>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</si>
  <si>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</si>
  <si>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</si>
  <si>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</si>
  <si>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</si>
  <si>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</si>
  <si>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</si>
  <si>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</si>
  <si>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</si>
  <si>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</si>
  <si>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</si>
  <si>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</si>
  <si>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</si>
  <si>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</si>
  <si>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</si>
  <si>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</si>
  <si>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</si>
  <si>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</si>
  <si>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</si>
  <si>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</si>
  <si>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</si>
  <si>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</si>
  <si>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</si>
  <si>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</si>
  <si>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</si>
  <si>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</si>
  <si>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</si>
  <si>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</si>
  <si>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</si>
  <si>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</si>
  <si>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</si>
  <si>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</si>
  <si>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</si>
  <si>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</si>
  <si>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</si>
  <si>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</si>
  <si>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</si>
  <si>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</si>
  <si>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</si>
  <si>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</si>
  <si>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</si>
  <si>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</si>
  <si>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</si>
  <si>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</si>
  <si>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</si>
  <si>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</si>
  <si>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</si>
  <si>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</si>
  <si>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</si>
  <si>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</si>
  <si>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</si>
  <si>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</si>
  <si>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</si>
  <si>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</si>
  <si>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</si>
  <si>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</si>
  <si>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</si>
  <si>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</si>
  <si>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</si>
  <si>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</si>
  <si>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</si>
  <si>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</si>
  <si>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</si>
  <si>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</si>
  <si>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</si>
  <si>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</si>
  <si>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</si>
  <si>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</si>
  <si>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</si>
  <si>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</si>
  <si>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</si>
  <si>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</si>
  <si>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</si>
  <si>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</si>
  <si>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</si>
  <si>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</si>
  <si>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</si>
  <si>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</si>
  <si>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</si>
  <si>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</si>
  <si>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</si>
  <si>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</si>
  <si>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</si>
  <si>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</si>
  <si>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</si>
  <si>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</si>
  <si>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</si>
  <si>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</si>
  <si>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</si>
  <si>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</si>
  <si>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</si>
  <si>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</si>
  <si>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</si>
  <si>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</si>
  <si>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</si>
  <si>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</si>
  <si>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</si>
  <si>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</si>
  <si>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</si>
  <si>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</si>
  <si>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</si>
  <si>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</si>
  <si>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</si>
  <si>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</si>
  <si>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</si>
  <si>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</si>
  <si>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</si>
  <si>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</si>
  <si>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</si>
  <si>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</si>
  <si>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</si>
  <si>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</si>
  <si>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</si>
  <si>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</si>
  <si>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</si>
  <si>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</si>
  <si>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</si>
  <si>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</si>
  <si>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</si>
  <si>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</si>
  <si>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</si>
  <si>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</si>
  <si>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</si>
  <si>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</si>
  <si>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</si>
  <si>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</si>
  <si>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</si>
  <si>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</si>
  <si>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</si>
  <si>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</si>
  <si>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</si>
  <si>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</si>
  <si>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</si>
  <si>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</si>
  <si>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</si>
  <si>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</si>
  <si>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</si>
  <si>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</si>
  <si>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</si>
  <si>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</si>
  <si>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</si>
  <si>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</si>
  <si>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</si>
  <si>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</si>
  <si>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</si>
  <si>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</si>
  <si>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</si>
  <si>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</si>
  <si>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</si>
  <si>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</si>
  <si>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</si>
  <si>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</si>
  <si>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</si>
  <si>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</si>
  <si>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</si>
  <si>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</si>
  <si>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</si>
  <si>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</si>
  <si>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</si>
  <si>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</si>
  <si>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</si>
  <si>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</si>
  <si>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</si>
  <si>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</si>
  <si>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</si>
  <si>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</si>
  <si>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</si>
  <si>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</si>
  <si>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</si>
  <si>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</si>
  <si>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</si>
  <si>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</si>
  <si>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</si>
  <si>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</si>
  <si>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</si>
  <si>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</si>
  <si>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</si>
  <si>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</si>
  <si>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</si>
  <si>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</si>
  <si>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</si>
  <si>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</si>
  <si>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</si>
  <si>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</si>
  <si>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</si>
  <si>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</si>
  <si>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</si>
  <si>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</si>
  <si>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</si>
  <si>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</si>
  <si>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</si>
  <si>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</si>
  <si>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</si>
  <si>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</si>
  <si>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</si>
  <si>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</si>
  <si>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</si>
  <si>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</si>
  <si>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</si>
  <si>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</si>
  <si>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</si>
  <si>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</si>
  <si>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</si>
  <si>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</si>
  <si>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</si>
  <si>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</si>
  <si>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</si>
  <si>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</si>
  <si>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</si>
  <si>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</si>
  <si>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</si>
  <si>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</si>
  <si>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</si>
  <si>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</si>
  <si>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</si>
  <si>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</si>
  <si>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</si>
  <si>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</si>
  <si>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</si>
  <si>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</si>
  <si>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</si>
  <si>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</si>
  <si>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</si>
  <si>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</si>
  <si>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</si>
  <si>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</si>
  <si>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</si>
  <si>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</si>
  <si>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</si>
  <si>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</si>
  <si>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</si>
  <si>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</si>
  <si>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</si>
  <si>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</si>
  <si>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</si>
  <si>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</si>
  <si>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</si>
  <si>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</si>
  <si>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</si>
  <si>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</si>
  <si>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</si>
  <si>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</si>
  <si>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</si>
  <si>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</si>
  <si>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</si>
  <si>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</si>
  <si>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</si>
  <si>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</si>
  <si>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</si>
  <si>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</si>
  <si>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</si>
  <si>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</si>
  <si>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</si>
  <si>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</si>
  <si>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</si>
  <si>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</si>
  <si>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</si>
  <si>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</si>
  <si>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</si>
  <si>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</si>
  <si>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</si>
  <si>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</si>
  <si>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</si>
  <si>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</si>
  <si>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</si>
  <si>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</si>
  <si>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</si>
  <si>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</si>
  <si>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</si>
  <si>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</si>
  <si>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</si>
  <si>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</si>
  <si>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</si>
  <si>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</si>
  <si>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</si>
  <si>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</si>
  <si>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</si>
  <si>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</si>
  <si>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</si>
  <si>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</si>
  <si>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</si>
  <si>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</si>
  <si>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</si>
  <si>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</si>
  <si>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</si>
  <si>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</si>
  <si>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</si>
  <si>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</si>
  <si>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</si>
  <si>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</si>
  <si>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</si>
  <si>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</si>
  <si>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</si>
  <si>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</si>
  <si>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</si>
  <si>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</si>
  <si>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</si>
  <si>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</si>
  <si>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</si>
  <si>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</si>
  <si>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</si>
  <si>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</si>
  <si>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</si>
  <si>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</si>
  <si>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</si>
  <si>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</si>
  <si>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</si>
  <si>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</si>
  <si>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</si>
  <si>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</si>
  <si>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</si>
  <si>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</si>
  <si>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</si>
  <si>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</si>
  <si>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</si>
  <si>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</si>
  <si>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</si>
  <si>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</si>
  <si>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</si>
  <si>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</si>
  <si>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</si>
  <si>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</si>
  <si>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</si>
  <si>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</si>
  <si>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</si>
  <si>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</si>
  <si>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</si>
  <si>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</si>
  <si>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</si>
  <si>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</si>
  <si>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</si>
  <si>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</si>
  <si>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</si>
  <si>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</si>
  <si>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</si>
  <si>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</si>
  <si>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</si>
  <si>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</si>
  <si>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</si>
  <si>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</si>
  <si>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</si>
  <si>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</si>
  <si>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</si>
  <si>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</si>
  <si>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</si>
  <si>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</si>
  <si>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</si>
  <si>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</si>
  <si>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</si>
  <si>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</si>
  <si>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</si>
  <si>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</si>
  <si>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</si>
  <si>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</si>
  <si>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</si>
  <si>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</si>
  <si>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</si>
  <si>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</si>
  <si>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</si>
  <si>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</si>
  <si>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</si>
  <si>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</si>
  <si>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</si>
  <si>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</si>
  <si>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</si>
  <si>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</si>
  <si>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</si>
  <si>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</si>
  <si>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</si>
  <si>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</si>
  <si>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</si>
  <si>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</si>
  <si>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</si>
  <si>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</si>
  <si>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</si>
  <si>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</si>
  <si>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</si>
  <si>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</si>
  <si>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</si>
  <si>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</si>
  <si>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</si>
  <si>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</si>
  <si>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</si>
  <si>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</si>
  <si>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</si>
  <si>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</si>
  <si>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</si>
  <si>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</si>
  <si>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</si>
  <si>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</si>
  <si>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</si>
  <si>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</si>
  <si>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</si>
  <si>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</si>
  <si>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</si>
  <si>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</si>
  <si>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</si>
  <si>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</si>
  <si>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</si>
  <si>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</si>
  <si>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</si>
  <si>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</si>
  <si>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</si>
  <si>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</si>
  <si>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</si>
  <si>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</si>
  <si>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</si>
  <si>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</si>
  <si>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</si>
  <si>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</si>
  <si>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</si>
  <si>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</si>
  <si>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</si>
  <si>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</si>
  <si>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</si>
  <si>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</si>
  <si>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</si>
  <si>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</si>
  <si>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</si>
  <si>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</si>
  <si>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</si>
  <si>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</si>
  <si>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</si>
  <si>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</si>
  <si>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</si>
  <si>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</si>
  <si>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</si>
  <si>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</si>
  <si>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</si>
  <si>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</si>
  <si>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</si>
  <si>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</si>
  <si>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</si>
  <si>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</si>
  <si>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</si>
  <si>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</si>
  <si>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</si>
  <si>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</si>
  <si>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</si>
  <si>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</si>
  <si>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</si>
  <si>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</si>
  <si>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</si>
  <si>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</si>
  <si>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</si>
  <si>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</si>
  <si>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</si>
  <si>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</si>
  <si>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</si>
  <si>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</si>
  <si>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</si>
  <si>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</si>
  <si>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</si>
  <si>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</si>
  <si>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</si>
  <si>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</si>
  <si>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</si>
  <si>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</si>
  <si>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</si>
  <si>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</si>
  <si>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</si>
  <si>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</si>
  <si>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</si>
  <si>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</si>
  <si>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</si>
  <si>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</si>
  <si>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</si>
  <si>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</si>
  <si>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</si>
  <si>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</si>
  <si>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</si>
  <si>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</si>
  <si>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</si>
  <si>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</si>
  <si>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</si>
  <si>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</si>
  <si>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</si>
  <si>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</si>
  <si>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</si>
  <si>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</si>
  <si>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</si>
  <si>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</si>
  <si>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</si>
  <si>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</si>
  <si>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</si>
  <si>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</si>
  <si>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</si>
  <si>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</si>
  <si>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</si>
  <si>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</si>
  <si>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</si>
  <si>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</si>
  <si>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</si>
  <si>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</si>
  <si>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</si>
  <si>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</si>
  <si>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</si>
  <si>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</si>
  <si>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</si>
  <si>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</si>
  <si>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</si>
  <si>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</si>
  <si>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</si>
  <si>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</si>
  <si>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</si>
  <si>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</si>
  <si>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</si>
  <si>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</si>
  <si>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</si>
  <si>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</si>
  <si>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</si>
  <si>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</si>
  <si>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</si>
  <si>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</si>
  <si>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</si>
  <si>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</si>
  <si>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</si>
  <si>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</si>
  <si>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</si>
  <si>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</si>
  <si>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</si>
  <si>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</si>
  <si>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</si>
  <si>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</si>
  <si>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</si>
  <si>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</si>
  <si>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</si>
  <si>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</si>
  <si>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</si>
  <si>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</si>
  <si>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</si>
  <si>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</si>
  <si>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</si>
  <si>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</si>
  <si>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</si>
  <si>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</si>
  <si>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</si>
  <si>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</si>
  <si>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</si>
  <si>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</si>
  <si>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</si>
  <si>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</si>
  <si>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</si>
  <si>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</si>
  <si>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</si>
  <si>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</si>
  <si>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</si>
  <si>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</si>
  <si>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</si>
  <si>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</si>
  <si>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</si>
  <si>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</si>
  <si>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</si>
  <si>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</si>
  <si>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</si>
  <si>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</si>
  <si>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</si>
  <si>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</si>
  <si>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</si>
  <si>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</si>
  <si>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</si>
  <si>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</si>
  <si>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</si>
  <si>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</si>
  <si>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</si>
  <si>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</si>
  <si>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</si>
  <si>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</si>
  <si>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</si>
  <si>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</si>
  <si>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</si>
  <si>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</si>
  <si>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</si>
  <si>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</si>
  <si>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</si>
  <si>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</si>
  <si>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</si>
  <si>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</si>
  <si>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</si>
  <si>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</si>
  <si>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</si>
  <si>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</si>
  <si>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</si>
  <si>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</si>
  <si>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</si>
  <si>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</si>
  <si>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</si>
  <si>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</si>
  <si>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</si>
  <si>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</si>
  <si>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</si>
  <si>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</si>
  <si>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</si>
  <si>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</si>
  <si>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</si>
  <si>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</si>
  <si>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</si>
  <si>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</si>
  <si>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</si>
  <si>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</si>
  <si>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</si>
  <si>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</si>
  <si>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</si>
  <si>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</si>
  <si>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</si>
  <si>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</si>
  <si>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</si>
  <si>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</si>
  <si>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</si>
  <si>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</si>
  <si>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</si>
  <si>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</si>
  <si>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</si>
  <si>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</si>
  <si>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</si>
  <si>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</si>
  <si>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</si>
  <si>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</si>
  <si>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</si>
  <si>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</si>
  <si>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</si>
  <si>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</si>
  <si>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</si>
  <si>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</si>
  <si>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</si>
  <si>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</si>
  <si>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</si>
  <si>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</si>
  <si>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</si>
  <si>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</si>
  <si>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</si>
  <si>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</si>
  <si>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</si>
  <si>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</si>
  <si>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</si>
  <si>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</si>
  <si>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</si>
  <si>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</si>
  <si>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</si>
  <si>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</si>
  <si>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</si>
  <si>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</si>
  <si>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</si>
  <si>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</si>
  <si>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</si>
  <si>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</si>
  <si>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</si>
  <si>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</si>
  <si>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</si>
  <si>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</si>
  <si>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</si>
  <si>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</si>
  <si>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</si>
  <si>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</si>
  <si>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</si>
  <si>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</si>
  <si>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</si>
  <si>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</si>
  <si>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</si>
  <si>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</si>
  <si>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</si>
  <si>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</si>
  <si>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</si>
  <si>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</si>
  <si>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</si>
  <si>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</si>
  <si>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</si>
  <si>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</si>
  <si>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</si>
  <si>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</si>
  <si>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</si>
  <si>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</si>
  <si>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</si>
  <si>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</si>
  <si>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</si>
  <si>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</si>
  <si>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</si>
  <si>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</si>
  <si>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</si>
  <si>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</si>
  <si>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</si>
  <si>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</si>
  <si>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</si>
  <si>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</si>
  <si>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</si>
  <si>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</si>
  <si>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</si>
  <si>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</si>
  <si>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</si>
  <si>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</si>
  <si>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</si>
  <si>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</si>
  <si>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</si>
  <si>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</si>
  <si>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</si>
  <si>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</si>
  <si>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</si>
  <si>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</si>
  <si>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</si>
  <si>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</si>
  <si>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</si>
  <si>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</si>
  <si>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</si>
  <si>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</si>
  <si>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</si>
  <si>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</si>
  <si>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</si>
  <si>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</si>
  <si>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</si>
  <si>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</si>
  <si>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</si>
  <si>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</si>
  <si>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</si>
  <si>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</si>
  <si>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</si>
  <si>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</si>
  <si>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</si>
  <si>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</si>
  <si>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</si>
  <si>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</si>
  <si>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</si>
  <si>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</si>
  <si>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</si>
  <si>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</si>
  <si>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</si>
  <si>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</si>
  <si>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</si>
  <si>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</si>
  <si>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</si>
  <si>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</si>
  <si>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</si>
  <si>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</si>
  <si>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</si>
  <si>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</si>
  <si>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</si>
  <si>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</si>
  <si>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</si>
  <si>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</si>
  <si>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</si>
  <si>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</si>
  <si>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</si>
  <si>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</si>
  <si>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</si>
  <si>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</si>
  <si>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</si>
  <si>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</si>
  <si>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</si>
  <si>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</si>
  <si>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</si>
  <si>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</si>
  <si>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</si>
  <si>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</si>
  <si>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</si>
  <si>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</si>
  <si>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</si>
  <si>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</si>
  <si>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</si>
  <si>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</si>
  <si>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</si>
  <si>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</si>
  <si>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</si>
  <si>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</si>
  <si>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</si>
  <si>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</si>
  <si>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</si>
  <si>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</si>
  <si>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</si>
  <si>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</si>
  <si>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</si>
  <si>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</si>
  <si>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</si>
  <si>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</si>
  <si>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</si>
  <si>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</si>
  <si>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</si>
  <si>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</si>
  <si>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</si>
  <si>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</si>
  <si>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</si>
  <si>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</si>
  <si>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</si>
  <si>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</si>
  <si>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</si>
  <si>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</si>
  <si>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</si>
  <si>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</si>
  <si>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</si>
  <si>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</si>
  <si>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</si>
  <si>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</si>
  <si>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</si>
  <si>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</si>
  <si>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</si>
  <si>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</si>
  <si>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</si>
  <si>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</si>
  <si>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</si>
  <si>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</si>
  <si>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</si>
  <si>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</si>
  <si>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</si>
  <si>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</si>
  <si>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</si>
  <si>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</si>
  <si>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</si>
  <si>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</si>
  <si>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</si>
  <si>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</si>
  <si>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</si>
  <si>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</si>
  <si>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</si>
  <si>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</si>
  <si>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</si>
  <si>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</si>
  <si>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</si>
  <si>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</si>
  <si>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</si>
  <si>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</si>
  <si>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</si>
  <si>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</si>
  <si>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</si>
  <si>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</si>
  <si>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</si>
  <si>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</si>
  <si>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</si>
  <si>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</si>
  <si>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</si>
  <si>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</si>
  <si>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</si>
  <si>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</si>
  <si>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</si>
  <si>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</si>
  <si>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</si>
  <si>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</si>
  <si>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</si>
  <si>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</si>
  <si>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</si>
  <si>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</si>
  <si>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</si>
  <si>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</si>
  <si>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</si>
  <si>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</si>
  <si>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</si>
  <si>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</si>
  <si>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</si>
  <si>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</si>
  <si>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</si>
  <si>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</si>
  <si>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</si>
  <si>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</si>
  <si>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</si>
  <si>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</si>
  <si>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</si>
  <si>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</si>
  <si>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</si>
  <si>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</si>
  <si>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</si>
  <si>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</si>
  <si>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</si>
  <si>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</si>
  <si>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</si>
  <si>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</si>
  <si>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</si>
  <si>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</si>
  <si>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</si>
  <si>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</si>
  <si>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</si>
  <si>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</si>
  <si>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</si>
  <si>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</si>
  <si>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</si>
  <si>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</si>
  <si>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</si>
  <si>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</si>
  <si>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</si>
  <si>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</si>
  <si>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</si>
  <si>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</si>
  <si>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</si>
  <si>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</si>
  <si>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</si>
  <si>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</si>
  <si>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</si>
  <si>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</si>
  <si>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</si>
  <si>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</si>
  <si>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</si>
  <si>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</si>
  <si>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</si>
  <si>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</si>
  <si>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</si>
  <si>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</si>
  <si>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</si>
  <si>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</si>
  <si>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</si>
  <si>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</si>
  <si>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</si>
  <si>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</si>
  <si>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</si>
  <si>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</si>
  <si>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</si>
  <si>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</si>
  <si>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</si>
  <si>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</si>
  <si>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</si>
  <si>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</si>
  <si>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</si>
  <si>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</si>
  <si>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</si>
  <si>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</si>
  <si>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</si>
  <si>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</si>
  <si>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</si>
  <si>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</si>
  <si>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</si>
  <si>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</si>
  <si>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</si>
  <si>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</si>
  <si>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</si>
  <si>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</si>
  <si>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</si>
  <si>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</si>
  <si>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</si>
  <si>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</si>
  <si>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</si>
  <si>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</si>
  <si>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</si>
  <si>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</si>
  <si>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</si>
  <si>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</si>
  <si>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</si>
  <si>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</si>
  <si>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</si>
  <si>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</si>
  <si>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</si>
  <si>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</si>
  <si>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</si>
  <si>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</si>
  <si>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</si>
  <si>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</si>
  <si>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</si>
  <si>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</si>
  <si>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</si>
  <si>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</si>
  <si>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</si>
  <si>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</si>
  <si>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</si>
  <si>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</si>
  <si>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</si>
  <si>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</si>
  <si>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</si>
  <si>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</si>
  <si>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</si>
  <si>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</si>
  <si>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</si>
  <si>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</si>
  <si>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</si>
  <si>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</si>
  <si>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</si>
  <si>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</si>
  <si>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</si>
  <si>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</si>
  <si>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</si>
  <si>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</si>
  <si>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</si>
  <si>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</si>
  <si>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</si>
  <si>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</si>
  <si>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</si>
  <si>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</si>
  <si>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</si>
  <si>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</si>
  <si>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</si>
  <si>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</si>
  <si>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</si>
  <si>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</si>
  <si>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</si>
  <si>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</si>
  <si>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</si>
  <si>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</si>
  <si>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</si>
  <si>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</si>
  <si>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</si>
  <si>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</si>
  <si>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</si>
  <si>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</si>
  <si>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</si>
  <si>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</si>
  <si>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</si>
  <si>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</si>
  <si>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</si>
  <si>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</si>
  <si>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</si>
  <si>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</si>
  <si>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</si>
  <si>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</si>
  <si>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</si>
  <si>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</si>
  <si>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</si>
  <si>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</si>
  <si>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</si>
  <si>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</si>
  <si>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</si>
  <si>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</si>
  <si>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</si>
  <si>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</si>
  <si>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</si>
  <si>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</si>
  <si>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</si>
  <si>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</si>
  <si>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</si>
  <si>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</si>
  <si>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</si>
  <si>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</si>
  <si>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</si>
  <si>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</si>
  <si>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</si>
  <si>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</si>
  <si>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</si>
  <si>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</si>
  <si>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</si>
  <si>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</si>
  <si>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</si>
  <si>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</si>
  <si>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</si>
  <si>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</si>
  <si>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</si>
  <si>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</si>
  <si>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</si>
  <si>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</si>
  <si>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</si>
  <si>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</si>
  <si>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</si>
  <si>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</si>
  <si>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</si>
  <si>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</si>
  <si>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</si>
  <si>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</si>
  <si>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</si>
  <si>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</si>
  <si>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</si>
  <si>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</si>
  <si>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</si>
  <si>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</si>
  <si>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</si>
  <si>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</si>
  <si>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</si>
  <si>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</si>
  <si>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</si>
  <si>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</si>
  <si>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</si>
  <si>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</si>
  <si>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</si>
  <si>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</si>
  <si>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</si>
  <si>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</si>
  <si>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</si>
  <si>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</si>
  <si>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</si>
  <si>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</si>
  <si>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</si>
  <si>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</si>
  <si>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</si>
  <si>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</si>
  <si>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</si>
  <si>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</si>
  <si>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</si>
  <si>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</si>
  <si>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</si>
  <si>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</si>
  <si>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</si>
  <si>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</si>
  <si>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</si>
  <si>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</si>
  <si>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</si>
  <si>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</si>
  <si>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</si>
  <si>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</si>
  <si>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</si>
  <si>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</si>
  <si>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</si>
  <si>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</si>
  <si>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</si>
  <si>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</si>
  <si>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</si>
  <si>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</si>
  <si>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</si>
  <si>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</si>
  <si>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</si>
  <si>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</si>
  <si>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</si>
  <si>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</si>
  <si>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</si>
  <si>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</si>
  <si>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</si>
  <si>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</si>
  <si>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</si>
  <si>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</si>
  <si>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</si>
  <si>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</si>
  <si>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</si>
  <si>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</si>
  <si>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</si>
  <si>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</si>
  <si>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</si>
  <si>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</si>
  <si>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</si>
  <si>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</si>
  <si>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</si>
  <si>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</si>
  <si>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</si>
  <si>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</si>
  <si>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</si>
  <si>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</si>
  <si>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</si>
  <si>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</si>
  <si>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</si>
  <si>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</si>
  <si>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</si>
  <si>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</si>
  <si>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</si>
  <si>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</si>
  <si>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</si>
  <si>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</si>
  <si>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</si>
  <si>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</si>
  <si>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</si>
  <si>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</si>
  <si>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</si>
  <si>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</si>
  <si>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</si>
  <si>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</si>
  <si>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</si>
  <si>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</si>
  <si>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</si>
  <si>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</si>
  <si>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</si>
  <si>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</si>
  <si>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</si>
  <si>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</si>
  <si>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</si>
  <si>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</si>
  <si>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</si>
  <si>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</si>
  <si>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</si>
  <si>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</si>
  <si>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</si>
  <si>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</si>
  <si>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</si>
  <si>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</si>
  <si>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</si>
  <si>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</si>
  <si>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</si>
  <si>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</si>
  <si>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</si>
  <si>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</si>
  <si>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</si>
  <si>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</si>
  <si>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</si>
  <si>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</si>
  <si>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</si>
  <si>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</si>
  <si>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</si>
  <si>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</si>
  <si>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</si>
  <si>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</si>
  <si>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</si>
  <si>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</si>
  <si>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</si>
  <si>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</si>
  <si>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</si>
  <si>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</si>
  <si>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</si>
  <si>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</si>
  <si>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</si>
  <si>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</si>
  <si>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</si>
  <si>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</si>
  <si>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</si>
  <si>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</si>
  <si>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</si>
  <si>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</si>
  <si>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</si>
  <si>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</si>
  <si>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</si>
  <si>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</si>
  <si>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</si>
  <si>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</si>
  <si>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</si>
  <si>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</si>
  <si>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</si>
  <si>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</si>
  <si>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</si>
  <si>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</si>
  <si>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</si>
  <si>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</si>
  <si>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</si>
  <si>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</si>
  <si>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</si>
  <si>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</si>
  <si>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</si>
  <si>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</si>
  <si>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</si>
  <si>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</si>
  <si>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</si>
  <si>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</si>
  <si>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</si>
  <si>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</si>
  <si>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</si>
  <si>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</si>
  <si>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</si>
  <si>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</si>
  <si>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</si>
  <si>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</si>
  <si>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</si>
  <si>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</si>
  <si>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</si>
  <si>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</si>
  <si>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</si>
  <si>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</si>
  <si>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</si>
  <si>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</si>
  <si>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</si>
  <si>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</si>
  <si>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</si>
  <si>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</si>
  <si>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</si>
  <si>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</si>
  <si>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</si>
  <si>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</si>
  <si>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</si>
  <si>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</si>
  <si>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</si>
  <si>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</si>
  <si>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</si>
  <si>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</si>
  <si>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</si>
  <si>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</si>
  <si>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</si>
  <si>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</si>
  <si>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</si>
  <si>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</si>
  <si>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</si>
  <si>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</si>
  <si>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</si>
  <si>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</si>
  <si>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</si>
  <si>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</si>
  <si>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</si>
  <si>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</si>
  <si>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</si>
  <si>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</si>
  <si>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</si>
  <si>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</si>
  <si>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</si>
  <si>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</si>
  <si>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</si>
  <si>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</si>
  <si>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</si>
  <si>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</si>
  <si>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</si>
  <si>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</si>
  <si>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</si>
  <si>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</si>
  <si>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</si>
  <si>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</si>
  <si>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</si>
  <si>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</si>
  <si>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</si>
  <si>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</si>
  <si>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</si>
  <si>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</si>
  <si>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</si>
  <si>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</si>
  <si>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</si>
  <si>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</si>
  <si>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</si>
  <si>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</si>
  <si>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</si>
  <si>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</si>
  <si>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</si>
  <si>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</si>
  <si>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</si>
  <si>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</si>
  <si>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</si>
  <si>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</si>
  <si>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</si>
  <si>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</si>
  <si>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</si>
  <si>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</si>
  <si>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</si>
  <si>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</si>
  <si>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</si>
  <si>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</si>
  <si>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</si>
  <si>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</si>
  <si>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</si>
  <si>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</si>
  <si>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</si>
  <si>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</si>
  <si>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</si>
  <si>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</si>
  <si>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</si>
  <si>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</si>
  <si>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</si>
  <si>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</si>
  <si>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</si>
  <si>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</si>
  <si>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</si>
  <si>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</si>
  <si>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</si>
  <si>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</si>
  <si>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</si>
  <si>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</si>
  <si>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</si>
  <si>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</si>
  <si>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</si>
  <si>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</si>
  <si>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</si>
  <si>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</si>
  <si>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</si>
  <si>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</si>
  <si>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</si>
  <si>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</si>
  <si>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</si>
  <si>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</si>
  <si>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</si>
  <si>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</si>
  <si>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</si>
  <si>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</si>
  <si>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</si>
  <si>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</si>
  <si>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</si>
  <si>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</si>
  <si>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</si>
  <si>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</si>
  <si>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</si>
  <si>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</si>
  <si>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</si>
  <si>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</si>
  <si>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</si>
  <si>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</si>
  <si>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</si>
  <si>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</si>
  <si>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</si>
  <si>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</si>
  <si>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</si>
  <si>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</si>
  <si>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</si>
  <si>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</si>
  <si>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</si>
  <si>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</si>
  <si>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</si>
  <si>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</si>
  <si>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</si>
  <si>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</si>
  <si>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</si>
  <si>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</si>
  <si>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</si>
  <si>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</si>
  <si>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</si>
  <si>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</si>
  <si>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</si>
  <si>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</si>
  <si>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</si>
  <si>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</si>
  <si>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</si>
  <si>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</si>
  <si>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</si>
  <si>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</si>
  <si>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</si>
  <si>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</si>
  <si>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</si>
  <si>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</si>
  <si>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</si>
  <si>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</si>
  <si>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</si>
  <si>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</si>
  <si>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</si>
  <si>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</si>
  <si>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</si>
  <si>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</si>
  <si>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</si>
  <si>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</si>
  <si>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</si>
  <si>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</si>
  <si>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</si>
  <si>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</si>
  <si>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</si>
  <si>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</si>
  <si>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</si>
  <si>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</si>
  <si>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</si>
  <si>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</si>
  <si>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</si>
  <si>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</si>
  <si>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</si>
  <si>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</si>
  <si>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</si>
  <si>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</si>
  <si>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</si>
  <si>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</si>
  <si>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</si>
  <si>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</si>
  <si>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</si>
  <si>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</si>
  <si>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</si>
  <si>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</si>
  <si>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</si>
  <si>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</si>
  <si>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</si>
  <si>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</si>
  <si>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</si>
  <si>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</si>
  <si>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</si>
  <si>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</si>
  <si>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</si>
  <si>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</si>
  <si>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</si>
  <si>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</si>
  <si>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</si>
  <si>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</si>
  <si>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</si>
  <si>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</si>
  <si>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</si>
  <si>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</si>
  <si>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</si>
  <si>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</si>
  <si>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</si>
  <si>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</si>
  <si>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</si>
  <si>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</si>
  <si>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</si>
  <si>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</si>
  <si>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</si>
  <si>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</si>
  <si>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</si>
  <si>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</si>
  <si>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</si>
  <si>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</si>
  <si>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</si>
  <si>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</si>
  <si>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</si>
  <si>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</si>
  <si>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</si>
  <si>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</si>
  <si>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</si>
  <si>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</si>
  <si>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</si>
  <si>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</si>
  <si>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</si>
  <si>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</si>
  <si>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</si>
  <si>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</si>
  <si>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</si>
  <si>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</si>
  <si>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</si>
  <si>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</si>
  <si>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</si>
  <si>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</si>
  <si>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</si>
  <si>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</si>
  <si>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</si>
  <si>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</si>
  <si>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</si>
  <si>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</si>
  <si>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</si>
  <si>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</si>
  <si>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</si>
  <si>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</si>
  <si>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</si>
  <si>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</si>
  <si>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</si>
  <si>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</si>
  <si>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</si>
  <si>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</si>
  <si>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</si>
  <si>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</si>
  <si>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</si>
  <si>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</si>
  <si>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</si>
  <si>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</si>
  <si>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</si>
  <si>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</si>
  <si>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</si>
  <si>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</si>
  <si>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</si>
  <si>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</si>
  <si>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</si>
  <si>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</si>
  <si>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</si>
  <si>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</si>
  <si>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</si>
  <si>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</si>
  <si>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</si>
  <si>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</si>
  <si>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</si>
  <si>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</si>
  <si>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</si>
  <si>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</si>
  <si>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</si>
  <si>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</si>
  <si>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</si>
  <si>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</si>
  <si>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</si>
  <si>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</si>
  <si>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</si>
  <si>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</si>
  <si>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</si>
  <si>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</si>
  <si>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</si>
  <si>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</si>
  <si>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</si>
  <si>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</si>
  <si>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</si>
  <si>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</si>
  <si>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</si>
  <si>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</si>
  <si>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</si>
  <si>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</si>
  <si>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</si>
  <si>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</si>
  <si>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</si>
  <si>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</si>
  <si>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</si>
  <si>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</si>
  <si>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</si>
  <si>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</si>
  <si>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</si>
  <si>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</si>
  <si>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</si>
  <si>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</si>
  <si>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</si>
  <si>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</si>
  <si>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</si>
  <si>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</si>
  <si>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</si>
  <si>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</si>
  <si>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</si>
  <si>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</si>
  <si>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</si>
  <si>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</si>
  <si>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</si>
  <si>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</si>
  <si>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</si>
  <si>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</si>
  <si>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</si>
  <si>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</si>
  <si>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</si>
  <si>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</si>
  <si>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</si>
  <si>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</si>
  <si>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</si>
  <si>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</si>
  <si>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</si>
  <si>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</si>
  <si>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</si>
  <si>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</si>
  <si>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</si>
  <si>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</si>
  <si>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</si>
  <si>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</si>
  <si>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</si>
  <si>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</si>
  <si>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</si>
  <si>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</si>
  <si>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</si>
  <si>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</si>
  <si>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</si>
  <si>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</si>
  <si>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</si>
  <si>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</si>
  <si>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</si>
  <si>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</si>
  <si>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</si>
  <si>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</si>
  <si>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</si>
  <si>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</si>
  <si>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</si>
  <si>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</si>
  <si>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</si>
  <si>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</si>
  <si>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</si>
  <si>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</si>
  <si>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</si>
  <si>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</si>
  <si>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</si>
  <si>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</si>
  <si>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</si>
  <si>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</si>
  <si>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</si>
  <si>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</si>
  <si>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</si>
  <si>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</si>
  <si>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</si>
  <si>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</si>
  <si>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</si>
  <si>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</si>
  <si>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</si>
  <si>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</si>
  <si>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</si>
  <si>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</si>
  <si>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</si>
  <si>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</si>
  <si>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</si>
  <si>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</si>
  <si>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</si>
  <si>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</si>
  <si>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</si>
  <si>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</si>
  <si>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</si>
  <si>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</si>
  <si>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</si>
  <si>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</si>
  <si>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</si>
  <si>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</si>
  <si>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</si>
  <si>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</si>
  <si>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</si>
  <si>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</si>
  <si>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</si>
  <si>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</si>
  <si>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</si>
  <si>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</si>
  <si>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</si>
  <si>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</si>
  <si>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</si>
  <si>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</si>
  <si>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</si>
  <si>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</si>
  <si>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</si>
  <si>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</si>
  <si>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</si>
  <si>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</si>
  <si>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</si>
  <si>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</si>
  <si>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</si>
  <si>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</si>
  <si>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</si>
  <si>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</si>
  <si>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</si>
  <si>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</si>
  <si>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</si>
  <si>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</si>
  <si>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</si>
  <si>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</si>
  <si>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</si>
  <si>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</si>
  <si>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</si>
  <si>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</si>
  <si>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</si>
  <si>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</si>
  <si>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</si>
  <si>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</si>
  <si>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</si>
  <si>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</si>
  <si>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</si>
  <si>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</si>
  <si>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</si>
  <si>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</si>
  <si>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</si>
  <si>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</si>
  <si>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</si>
  <si>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</si>
  <si>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</si>
  <si>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</si>
  <si>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</si>
  <si>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</si>
  <si>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</si>
  <si>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</si>
  <si>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</si>
  <si>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</si>
  <si>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</si>
  <si>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</si>
  <si>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</si>
  <si>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</si>
  <si>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</si>
  <si>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</si>
  <si>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</si>
  <si>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</si>
  <si>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</si>
  <si>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</si>
  <si>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</si>
  <si>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</si>
  <si>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</si>
  <si>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</si>
  <si>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</si>
  <si>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</si>
  <si>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</si>
  <si>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</si>
  <si>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</si>
  <si>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</si>
  <si>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</si>
  <si>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</si>
  <si>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</si>
  <si>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</si>
  <si>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</si>
  <si>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</si>
  <si>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</si>
  <si>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</si>
  <si>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</si>
  <si>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</si>
  <si>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</si>
  <si>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</si>
  <si>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</si>
  <si>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</si>
  <si>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</si>
  <si>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</si>
  <si>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</si>
  <si>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</si>
  <si>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</si>
  <si>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</si>
  <si>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</si>
  <si>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</si>
  <si>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</si>
  <si>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</si>
  <si>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</si>
  <si>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</si>
  <si>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</si>
  <si>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</si>
  <si>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</si>
  <si>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</si>
  <si>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</si>
  <si>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</si>
  <si>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</si>
  <si>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</si>
  <si>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</si>
  <si>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</si>
  <si>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</si>
  <si>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</si>
  <si>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</si>
  <si>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</si>
  <si>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</si>
  <si>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</si>
  <si>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</si>
  <si>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</si>
  <si>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</si>
  <si>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</si>
  <si>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</si>
  <si>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</si>
  <si>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</si>
  <si>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</si>
  <si>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</si>
  <si>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</si>
  <si>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</si>
  <si>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</si>
  <si>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</si>
  <si>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</si>
  <si>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</si>
  <si>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</si>
  <si>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</si>
  <si>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</si>
  <si>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</si>
  <si>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</si>
  <si>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</si>
  <si>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</si>
  <si>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</si>
  <si>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</si>
  <si>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</si>
  <si>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</si>
  <si>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</si>
  <si>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</si>
  <si>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</si>
  <si>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</si>
  <si>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</si>
  <si>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</si>
  <si>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</si>
  <si>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</si>
  <si>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</si>
  <si>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</si>
  <si>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</si>
  <si>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</si>
  <si>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</si>
  <si>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</si>
  <si>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</si>
  <si>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</si>
  <si>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</si>
  <si>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</si>
  <si>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</si>
  <si>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</si>
  <si>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</si>
  <si>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</si>
  <si>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</si>
  <si>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</si>
  <si>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</si>
  <si>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</si>
  <si>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</si>
  <si>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</si>
  <si>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</si>
  <si>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</si>
  <si>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</si>
  <si>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</si>
  <si>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</si>
  <si>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</si>
  <si>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</si>
  <si>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</si>
  <si>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</si>
  <si>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</si>
  <si>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</si>
  <si>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</si>
  <si>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</si>
  <si>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</si>
  <si>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</si>
  <si>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</si>
  <si>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</si>
  <si>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</si>
  <si>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</si>
  <si>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</si>
  <si>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</si>
  <si>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</si>
  <si>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</si>
  <si>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</si>
  <si>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</si>
  <si>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</si>
  <si>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</si>
  <si>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</si>
  <si>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</si>
  <si>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</si>
  <si>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</si>
  <si>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</si>
  <si>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</si>
  <si>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</si>
  <si>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</si>
  <si>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</si>
  <si>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</si>
  <si>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</si>
  <si>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</si>
  <si>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</si>
  <si>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</si>
  <si>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</si>
  <si>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</si>
  <si>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</si>
  <si>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</si>
  <si>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</si>
  <si>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</si>
  <si>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</si>
  <si>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</si>
  <si>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</si>
  <si>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</si>
  <si>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</si>
  <si>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</si>
  <si>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</si>
  <si>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</si>
  <si>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</si>
  <si>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</si>
  <si>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</si>
  <si>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</si>
  <si>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</si>
  <si>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</si>
  <si>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</si>
  <si>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</si>
  <si>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</si>
  <si>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</si>
  <si>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</si>
  <si>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</si>
  <si>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</si>
  <si>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</si>
  <si>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</si>
  <si>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</si>
  <si>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</si>
  <si>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</si>
  <si>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</si>
  <si>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</si>
  <si>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</si>
  <si>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</si>
  <si>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</si>
  <si>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</si>
  <si>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</si>
  <si>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</si>
  <si>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</si>
  <si>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</si>
  <si>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</si>
  <si>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</si>
  <si>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</si>
  <si>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</si>
  <si>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</si>
  <si>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</si>
  <si>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</si>
  <si>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</si>
  <si>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</si>
  <si>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</si>
  <si>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</si>
  <si>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</si>
  <si>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</si>
  <si>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</si>
  <si>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</si>
  <si>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</si>
  <si>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</si>
  <si>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</si>
  <si>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</si>
  <si>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</si>
  <si>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</si>
  <si>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</si>
  <si>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</si>
  <si>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</si>
  <si>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</si>
  <si>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</si>
  <si>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</si>
  <si>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</si>
  <si>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</si>
  <si>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</si>
  <si>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</si>
  <si>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</si>
  <si>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</si>
  <si>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</si>
  <si>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</si>
  <si>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</si>
  <si>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</si>
  <si>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</si>
  <si>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</si>
  <si>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</si>
  <si>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</si>
  <si>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</si>
  <si>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</si>
  <si>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</si>
  <si>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</si>
  <si>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</si>
  <si>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</si>
  <si>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</si>
  <si>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</si>
  <si>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</si>
  <si>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</si>
  <si>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</si>
  <si>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</si>
  <si>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</si>
  <si>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</si>
  <si>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</si>
  <si>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</si>
  <si>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</si>
  <si>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</si>
  <si>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</si>
  <si>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</si>
  <si>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</si>
  <si>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</si>
  <si>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</si>
  <si>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</si>
  <si>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</si>
  <si>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</si>
  <si>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</si>
  <si>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</si>
  <si>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</si>
  <si>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</si>
  <si>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</si>
  <si>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</si>
  <si>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</si>
  <si>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</si>
  <si>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</si>
  <si>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</si>
  <si>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</si>
  <si>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</si>
  <si>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</si>
  <si>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</si>
  <si>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</si>
  <si>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</si>
  <si>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</si>
  <si>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</si>
  <si>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</si>
  <si>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</si>
  <si>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</si>
  <si>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</si>
  <si>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</si>
  <si>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</si>
  <si>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</si>
  <si>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</si>
  <si>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</si>
  <si>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</si>
  <si>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</si>
  <si>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</si>
  <si>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</si>
  <si>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</si>
  <si>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</si>
  <si>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</si>
  <si>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</si>
  <si>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</si>
  <si>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</si>
  <si>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</si>
  <si>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</si>
  <si>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</si>
  <si>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</si>
  <si>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</si>
  <si>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</si>
  <si>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</si>
  <si>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</si>
  <si>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</si>
  <si>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</si>
  <si>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</si>
  <si>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</si>
  <si>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</si>
  <si>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</si>
  <si>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</si>
  <si>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</si>
  <si>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</si>
  <si>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</si>
  <si>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</si>
  <si>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</si>
  <si>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</si>
  <si>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</si>
  <si>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</si>
  <si>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</si>
  <si>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</si>
  <si>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</si>
  <si>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</si>
  <si>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</si>
  <si>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</si>
  <si>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</si>
  <si>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</si>
  <si>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</si>
  <si>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</si>
  <si>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</si>
  <si>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</si>
  <si>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</si>
  <si>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</si>
  <si>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</si>
  <si>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</si>
  <si>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</si>
  <si>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</si>
  <si>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</si>
  <si>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</si>
  <si>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</si>
  <si>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</si>
  <si>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</si>
  <si>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</si>
  <si>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</si>
  <si>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</si>
  <si>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</si>
  <si>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</si>
  <si>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</si>
  <si>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</si>
  <si>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</si>
  <si>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</si>
  <si>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</si>
  <si>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</si>
  <si>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</si>
  <si>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</si>
  <si>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</si>
  <si>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</si>
  <si>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</si>
  <si>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</si>
  <si>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</si>
  <si>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</si>
  <si>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</si>
  <si>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</si>
  <si>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</si>
  <si>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</si>
  <si>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</si>
  <si>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</si>
  <si>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</si>
  <si>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</si>
  <si>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</si>
  <si>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</si>
  <si>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</si>
  <si>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</si>
  <si>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</si>
  <si>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</si>
  <si>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</si>
  <si>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</si>
  <si>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</si>
  <si>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</si>
  <si>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</si>
  <si>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</si>
  <si>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</si>
  <si>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</si>
  <si>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</si>
  <si>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</si>
  <si>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</si>
  <si>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</si>
  <si>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</si>
  <si>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</si>
  <si>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</si>
  <si>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</si>
  <si>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</si>
  <si>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</si>
  <si>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</si>
  <si>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</si>
  <si>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</si>
  <si>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</si>
  <si>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</si>
  <si>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</si>
  <si>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</si>
  <si>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</si>
  <si>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</si>
  <si>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</si>
  <si>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</si>
  <si>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</si>
  <si>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</si>
  <si>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</si>
  <si>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</si>
  <si>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</si>
  <si>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</si>
  <si>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</si>
  <si>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</si>
  <si>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</si>
  <si>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</si>
  <si>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</si>
  <si>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</si>
  <si>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</si>
  <si>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</si>
  <si>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</si>
  <si>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</si>
  <si>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</si>
  <si>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</si>
  <si>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</si>
  <si>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</si>
  <si>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</si>
  <si>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</si>
  <si>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</si>
  <si>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</si>
  <si>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</si>
  <si>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</si>
  <si>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</si>
  <si>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</si>
  <si>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</si>
  <si>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</si>
  <si>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</si>
  <si>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</si>
  <si>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</si>
  <si>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</si>
  <si>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</si>
  <si>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</si>
  <si>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</si>
  <si>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</si>
  <si>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</si>
  <si>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</si>
  <si>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</si>
  <si>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</si>
  <si>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</si>
  <si>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</si>
  <si>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</si>
  <si>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</si>
  <si>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</si>
  <si>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</si>
  <si>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</si>
  <si>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</si>
  <si>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</si>
  <si>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</si>
  <si>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</si>
  <si>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</si>
  <si>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</si>
  <si>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</si>
  <si>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</si>
  <si>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</si>
  <si>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</si>
  <si>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</si>
  <si>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</si>
  <si>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</si>
  <si>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</si>
  <si>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</si>
  <si>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</si>
  <si>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</si>
  <si>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</si>
  <si>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</si>
  <si>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</si>
  <si>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</si>
  <si>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</si>
  <si>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</si>
  <si>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</si>
  <si>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</si>
  <si>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</si>
  <si>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</si>
  <si>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</si>
  <si>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</si>
  <si>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</si>
  <si>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</si>
  <si>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</si>
  <si>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</si>
  <si>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</si>
  <si>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</si>
  <si>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</si>
  <si>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</si>
  <si>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</si>
  <si>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</si>
  <si>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</si>
  <si>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</si>
  <si>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</si>
  <si>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</si>
  <si>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</si>
  <si>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</si>
  <si>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</si>
  <si>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</si>
  <si>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</si>
  <si>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</si>
  <si>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</si>
  <si>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</si>
  <si>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</si>
  <si>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</si>
  <si>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</si>
  <si>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</si>
  <si>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</si>
  <si>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</si>
  <si>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</si>
  <si>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</si>
  <si>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</si>
  <si>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</si>
  <si>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</si>
  <si>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</si>
  <si>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</si>
  <si>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</si>
  <si>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</si>
  <si>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</si>
  <si>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</si>
  <si>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</si>
  <si>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</si>
  <si>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</si>
  <si>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</si>
  <si>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</si>
  <si>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</si>
  <si>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</si>
  <si>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</si>
  <si>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</si>
  <si>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</si>
  <si>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</si>
  <si>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</si>
  <si>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</si>
  <si>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</si>
  <si>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</si>
  <si>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</si>
  <si>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</si>
  <si>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</si>
  <si>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</si>
  <si>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</si>
  <si>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</si>
  <si>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</si>
  <si>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</si>
  <si>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</si>
  <si>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</si>
  <si>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</si>
  <si>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</si>
  <si>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</si>
  <si>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</si>
  <si>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</si>
  <si>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</si>
  <si>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</si>
  <si>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</si>
  <si>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</si>
  <si>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</si>
  <si>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</si>
  <si>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</si>
  <si>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</si>
  <si>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</si>
  <si>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</si>
  <si>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</si>
  <si>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</si>
  <si>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</si>
  <si>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</si>
  <si>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</si>
  <si>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</si>
  <si>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</si>
  <si>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</si>
  <si>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</si>
  <si>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</si>
  <si>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</si>
  <si>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</si>
  <si>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</si>
  <si>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</si>
  <si>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</si>
  <si>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</si>
  <si>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</si>
  <si>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</si>
  <si>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</si>
  <si>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</si>
  <si>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</si>
  <si>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</si>
  <si>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</si>
  <si>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</si>
  <si>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</si>
  <si>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</si>
  <si>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</si>
  <si>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</si>
  <si>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</si>
  <si>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</si>
  <si>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</si>
  <si>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</si>
  <si>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</si>
  <si>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</si>
  <si>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</si>
  <si>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</si>
  <si>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</si>
  <si>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</si>
  <si>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</si>
  <si>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</si>
  <si>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</si>
  <si>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</si>
  <si>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</si>
  <si>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</si>
  <si>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</si>
  <si>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</si>
  <si>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</si>
  <si>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</si>
  <si>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</si>
  <si>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</si>
  <si>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</si>
  <si>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</si>
  <si>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</si>
  <si>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</si>
  <si>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</si>
  <si>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</si>
  <si>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</si>
  <si>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</si>
  <si>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</si>
  <si>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</si>
  <si>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</si>
  <si>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</si>
  <si>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</si>
  <si>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</si>
  <si>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</si>
  <si>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</si>
  <si>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</si>
  <si>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</si>
  <si>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</si>
  <si>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</si>
  <si>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</si>
  <si>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</si>
  <si>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</si>
  <si>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</si>
  <si>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</si>
  <si>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</si>
  <si>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</si>
  <si>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</si>
  <si>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</si>
  <si>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</si>
  <si>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</si>
  <si>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</si>
  <si>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</si>
  <si>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</si>
  <si>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</si>
  <si>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</si>
  <si>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</si>
  <si>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</si>
  <si>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</si>
  <si>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</si>
  <si>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</si>
  <si>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</si>
  <si>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</si>
  <si>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</si>
  <si>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</si>
  <si>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</si>
  <si>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</si>
  <si>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</si>
  <si>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</si>
  <si>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</si>
  <si>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</si>
  <si>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</si>
  <si>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</si>
  <si>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</si>
  <si>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</si>
  <si>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</si>
  <si>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</si>
  <si>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</si>
  <si>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</si>
  <si>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</si>
  <si>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</si>
  <si>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</si>
  <si>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</si>
  <si>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</si>
  <si>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</si>
  <si>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</si>
  <si>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</si>
  <si>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</si>
  <si>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</si>
  <si>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</si>
  <si>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</si>
  <si>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</si>
  <si>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</si>
  <si>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</si>
  <si>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</si>
  <si>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</si>
  <si>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</si>
  <si>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</si>
  <si>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</si>
  <si>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</si>
  <si>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</si>
  <si>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</si>
  <si>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</si>
  <si>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</si>
  <si>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</si>
  <si>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</si>
  <si>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</si>
  <si>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</si>
  <si>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</si>
  <si>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</si>
  <si>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</si>
  <si>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</si>
  <si>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</si>
  <si>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</si>
  <si>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</si>
  <si>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</si>
  <si>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</si>
  <si>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</si>
  <si>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</si>
  <si>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</si>
  <si>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</si>
  <si>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</si>
  <si>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</si>
  <si>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</si>
  <si>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</si>
  <si>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</si>
  <si>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</si>
  <si>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</si>
  <si>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</si>
  <si>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</si>
  <si>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</si>
  <si>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</si>
  <si>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</si>
  <si>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</si>
  <si>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</si>
  <si>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</si>
  <si>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</si>
  <si>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</si>
  <si>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</si>
  <si>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</si>
  <si>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</si>
  <si>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</si>
  <si>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</si>
  <si>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</si>
  <si>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</si>
  <si>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</si>
  <si>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</si>
  <si>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</si>
  <si>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</si>
  <si>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</si>
  <si>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</si>
  <si>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</si>
  <si>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</si>
  <si>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</si>
  <si>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</si>
  <si>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</si>
  <si>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</si>
  <si>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</si>
  <si>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</si>
  <si>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</si>
  <si>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</si>
  <si>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</si>
  <si>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</si>
  <si>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</si>
  <si>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</si>
  <si>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</si>
  <si>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</si>
  <si>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</si>
  <si>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</si>
  <si>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</si>
  <si>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</si>
  <si>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</si>
  <si>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</si>
  <si>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</si>
  <si>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</si>
  <si>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</si>
  <si>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</si>
  <si>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</si>
  <si>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</si>
  <si>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</si>
  <si>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</si>
  <si>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</si>
  <si>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</si>
  <si>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</si>
  <si>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</si>
  <si>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</si>
  <si>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</si>
  <si>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</si>
  <si>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</si>
  <si>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</si>
  <si>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</si>
  <si>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At site power restored but site not giving up wait new TRM FB</t>
  </si>
  <si>
    <t>PCM-20251114-00000607</t>
  </si>
  <si>
    <t>mhl0134</t>
  </si>
  <si>
    <t>ETA 15 mins</t>
  </si>
  <si>
    <t>PCM-20251114-00000660</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</si>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</sst>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312.63543136574299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45975.583857291669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45975.583857291669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45975.583857291669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45975.583857291669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45975.583857291669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45975.583857291669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45975.583857291669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45975.583857291669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45975.583857291669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45975.583857291669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45975.583857291669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45975.583857291669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45975.583857291669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45975.583857291669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45975.583857291669</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45975.583857291669</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45975.583857291669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45975.583857291669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45975.583857291669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45975.583857291669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45975.583857291669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45975.583857291669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45975.583857291669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45975.583857291669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45975.583857291669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45975.583857291669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45975.583857291669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45975.583857291669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45975.583857291669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45975.583857291669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45975.583857291669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45975.583857291669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45975.583857291669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45975.583857291669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45975.583857291669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45975.583857291669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45975.583857291669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45975.583857291669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45975.583857291669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45975.583857291669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45975.583857291669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45975.583857291669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45975.583857291669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45975.583857291669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45975.583857291669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45975.583857291669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45975.583857291669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45975.583857291669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45975.583857291669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45975.583857291669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45975.583857291669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45975.583857291669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45975.583857291669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45975.583857291669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45975.583857291669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45975.583857291669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45975.583857291669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45975.583857291669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45975.583857291669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45975.583857291669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45975.583857291669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45975.583857291669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45975.583857291669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45975.583857291669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45975.583857291669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45975.583857291669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45975.583857291669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45975.583857291669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45975.583857291669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45975.583857291669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45975.583857291669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45975.583857291669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45975.583857291669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45975.583857291669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45975.583857291669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45975.583857291669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45975.583857291669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45975.583857291669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45975.583857291669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45975.583857291669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45975.583857291669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45975.583857291669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45975.583857291669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45975.583857291669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45975.583857291669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45975.583857291669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45975.583857291669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45975.583857291669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45975.583857291669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45975.583857291669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45975.583857291669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45975.583857291669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45975.583857291669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45975.583857291669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45975.583857291669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45975.583857291669</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B752479-C964-4255-A041-ACDC738D3DA3}"/>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150.58401932870765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0.97757256944896653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45975.583857291669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45975.583857291669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45975.583857291669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45975.583857291669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45975.583857291669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45975.583857291669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45975.583857291669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45975.583857291669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45975.583857291669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45975.583857291669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45975.583857291669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45975.583857291669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45975.583857291669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45975.583857291669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45975.583857291669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45975.583857291669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45975.583857291669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45975.583857291669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45975.583857291669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45975.583857291669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45975.583857291669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45975.583857291669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45975.583857291669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45975.583857291669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45975.583857291669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45975.583857291669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45975.583857291669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45975.583857291669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45975.583857291669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45975.583857291669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45975.583857291669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45975.583857291669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45975.583857291669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45975.583857291669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45975.583857291669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45975.583857291669</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0.20991053240868496</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45975.583857291669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45975.583857291669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45975.583857291669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45975.583857291669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45975.583857291669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45975.583857291669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45975.583857291669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45975.583857291669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45975.583857291669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45975.583857291669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45975.583857291669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45975.583857291669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45975.583857291669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45975.583857291669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45975.583857291669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45975.583857291669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45975.583857291669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45975.583857291669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45975.583857291669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45975.583857291669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45975.583857291669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45975.583857291669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45975.583857291669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45975.583857291669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45975.583857291669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45975.583857291669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45975.583857291669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45975.583857291669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45975.583857291669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45975.583857291669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45975.583857291669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45975.583857291669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45975.583857291669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45975.583857291669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45975.583857291669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45975.583857291669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45975.583857291669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45975.583857291669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45975.583857291669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45975.583857291669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45975.583857291669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45975.583857291669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45975.583857291669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45975.583857291669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45975.583857291669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45975.583857291669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45975.583857291669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45975.583857291669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45975.583857291669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45975.583857291669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45975.583857291669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45975.583857291669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45975.583857291669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45975.583857291669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45975.583857291669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45975.583857291669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45975.583857291669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45975.583857291669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45975.583857291669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45975.583857291669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45975.583857291669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45975.583857291669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45975.583857291669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45975.583857291669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45975.583857291669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45975.583857291669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45975.583857291669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45975.583857291669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45975.583857291669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45975.583857291669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45975.583857291669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45975.583857291669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45975.583857291669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45975.583857291669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45975.583857291669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45975.583857291669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45975.583857291669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45975.583857291669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45975.583857291669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45975.583857291669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45975.583857291669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45975.583857291669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45975.583857291669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45975.583857291669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45975.583857291669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45975.583857291669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45975.583857291669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45975.583857291669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45975.583857291669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45975.583857291669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45975.583857291669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45975.583857291669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45975.583857291669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45975.583857291669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45975.583857291669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45975.583857291669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45975.583857291669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45975.583857291669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45975.583857291669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45975.583857291669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45975.583857291669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45975.583857291669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45975.583857291669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45975.583857291669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45975.583857291669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45975.583857291669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45975.583857291669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45975.583857291669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45975.583857291669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45975.583857291669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45975.583857291669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45975.583857291669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45975.583857291669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45975.583857291669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45975.583857291669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45975.583857291669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45975.583857291669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45975.583857291669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45975.583857291669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45975.583857291669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45975.583857291669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45975.583857291669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45975.583857291669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45975.583857291669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45975.583857291669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45975.583857291669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45975.583857291669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45975.583857291669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45975.583857291669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45975.583857291669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45975.583857291669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45975.583857291669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45975.583857291669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45975.583857291669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45975.583857291669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45975.583857291669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45975.583857291669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45975.583857291669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45975.583857291669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45975.583857291669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45975.583857291669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45975.583857291669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45975.583857291669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45975.583857291669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45975.583857291669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45975.583857291669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45975.583857291669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45975.583857291669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45975.583857291669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45975.583857291669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45975.583857291669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45975.583857291669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45975.583857291669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45975.583857291669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45975.583857291669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45975.583857291669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45975.583857291669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45975.583857291669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45975.583857291669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45975.583857291669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45975.583857291669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45975.583857291669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45975.583857291669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45975.583857291669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45975.583857291669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45975.583857291669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45975.583857291669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45975.583857291669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45975.583857291669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45975.583857291669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45975.583857291669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45975.583857291669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45975.583857291669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45975.583857291669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45975.583857291669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45975.583857291669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45975.583857291669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45975.583857291669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45975.583857291669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45975.583857291669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45975.583857291669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45975.583857291669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45975.583857291669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45975.583857291669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45975.583857291669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45975.583857291669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45975.583857291669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45975.583857291669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45975.583857291669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45975.583857291669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45975.583857291669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45975.583857291669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45975.583857291669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45975.583857291669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45975.583857291669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45975.583857291669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45975.583857291669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45975.583857291669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45975.583857291669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45975.583857291669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45975.583857291669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45975.583857291669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45975.583857291669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45975.583857291669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45975.583857291669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45975.583857291669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45975.583857291669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45975.583857291669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45975.583857291669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45975.583857291669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45975.583857291669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45975.583857291669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45975.583857291669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45975.583857291669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45975.583857291669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45975.583857291669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45975.583857291669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45975.583857291669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45975.583857291669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45975.583857291669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45975.583857291669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45975.583857291669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45975.583857291669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45975.583857291669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45975.583857291669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45975.583857291669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45975.583857291669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45975.583857291669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45975.583857291669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45975.583857291669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45975.583857291669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45975.583857291669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45975.583857291669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45975.583857291669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45975.583857291669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45975.583857291669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45975.583857291669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45975.583857291669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45975.583857291669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45975.583857291669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45975.583857291669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45975.583857291669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45975.583857291669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45975.583857291669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45975.583857291669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45975.583857291669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45975.583857291669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45975.583857291669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45975.583857291669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45975.583857291669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45975.583857291669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45975.583857291669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45975.583857291669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45975.583857291669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45975.583857291669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45975.583857291669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45975.583857291669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45975.583857291669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45975.583857291669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45975.583857291669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45975.583857291669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45975.583857291669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45975.583857291669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45975.583857291669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45975.583857291669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45975.583857291669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45975.583857291669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45975.583857291669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45975.583857291669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45975.583857291669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45975.583857291669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45975.583857291669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45975.583857291669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45975.583857291669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45975.583857291669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45975.583857291669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45975.583857291669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45975.583857291669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45975.583857291669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45975.583857291669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45975.583857291669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45975.583857291669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45975.583857291669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45975.583857291669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45975.583857291669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45975.583857291669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45975.583857291669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45975.583857291669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45975.583857291669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45975.583857291669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45975.583857291669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45975.583857291669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45975.583857291669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45975.583857291669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45975.583857291669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45975.583857291669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45975.583857291669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45975.583857291669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45975.583857291669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45975.583857291669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45975.583857291669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45975.583857291669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45975.583857291669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45975.583857291669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45975.583857291669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45975.583857291669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45975.583857291669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45975.583857291669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45975.583857291669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45975.583857291669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45975.583857291669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45975.583857291669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45975.583857291669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45975.583857291669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45975.583857291669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45975.583857291669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45975.583857291669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45975.583857291669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45975.583857291669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45975.583857291669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45975.583857291669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45975.583857291669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45975.583857291669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45975.583857291669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45975.583857291669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45975.583857291669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45975.583857291669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45975.583857291669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45975.583857291669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45975.583857291669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45975.583857291669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45975.583857291669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45975.583857291669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45975.583857291669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45975.583857291669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45975.583857291669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45975.583857291669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45975.583857291669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45975.583857291669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45975.583857291669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45975.583857291669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45975.583857291669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45975.583857291669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45975.583857291669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45975.583857291669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45975.583857291669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45975.583857291669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45975.583857291669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45975.583857291669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45975.583857291669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45975.583857291669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45975.583857291669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45975.583857291669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45975.583857291669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45975.583857291669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45975.583857291669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45975.583857291669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45975.583857291669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45975.583857291669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45975.583857291669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45975.583857291669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45975.583857291669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45975.583857291669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45975.583857291669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45975.583857291669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45975.583857291669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45975.583857291669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45975.583857291669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45975.583857291669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45975.583857291669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45975.583857291669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45975.583857291669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45975.583857291669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45975.583857291669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45975.583857291669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45975.583857291669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45975.583857291669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45975.583857291669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45975.583857291669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45975.583857291669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45975.583857291669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45975.583857291669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45975.583857291669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45975.583857291669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45975.583857291669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45975.583857291669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45975.583857291669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45975.583857291669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45975.583857291669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45975.583857291669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45975.583857291669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45975.583857291669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45975.583857291669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45975.583857291669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45975.583857291669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45975.583857291669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45975.583857291669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45975.583857291669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45975.583857291669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45975.583857291669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45975.583857291669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45975.583857291669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45975.583857291669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45975.583857291669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45975.583857291669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45975.583857291669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45975.583857291669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45975.583857291669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45975.583857291669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45975.583857291669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45975.583857291669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45975.583857291669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45975.583857291669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45975.583857291669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45975.583857291669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45975.583857291669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45975.583857291669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45975.583857291669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45975.583857291669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45975.583857291669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45975.583857291669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45975.583857291669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45975.583857291669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45975.583857291669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45975.583857291669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45975.583857291669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45975.583857291669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45975.583857291669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45975.583857291669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45975.583857291669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45975.583857291669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45975.583857291669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45975.583857291669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45975.583857291669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45975.583857291669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45975.583857291669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45975.583857291669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45975.583857291669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45975.583857291669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45975.583857291669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45975.583857291669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45975.583857291669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45975.583857291669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45975.583857291669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45975.583857291669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45975.583857291669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45975.583857291669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45975.583857291669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45975.583857291669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45975.583857291669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45975.583857291669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45975.583857291669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45975.583857291669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45975.583857291669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45975.583857291669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45975.583857291669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45975.583857291669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45975.583857291669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45975.583857291669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45975.583857291669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45975.583857291669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45975.583857291669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45975.583857291669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45975.583857291669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45975.583857291669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45975.583857291669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45975.583857291669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45975.583857291669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45975.583857291669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45975.583857291669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45975.583857291669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45975.583857291669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45975.583857291669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45975.583857291669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45975.583857291669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45975.583857291669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45975.583857291669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45975.583857291669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45975.583857291669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45975.583857291669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45975.583857291669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45975.583857291669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45975.583857291669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45975.583857291669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45975.583857291669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45975.583857291669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45975.583857291669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45975.583857291669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45975.583857291669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45975.583857291669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45975.583857291669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45975.583857291669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45975.583857291669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45975.583857291669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45975.583857291669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45975.583857291669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45975.583857291669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45975.583857291669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45975.583857291669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45975.583857291669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45975.583857291669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45975.583857291669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45975.583857291669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45975.583857291669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45975.583857291669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45975.583857291669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45975.583857291669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45975.583857291669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45975.583857291669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45975.583857291669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45975.583857291669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45975.583857291669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45975.583857291669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45975.583857291669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45975.583857291669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45975.583857291669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45975.583857291669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45975.583857291669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45975.583857291669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45975.583857291669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45975.583857291669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45975.583857291669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45975.583857291669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45975.583857291669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45975.583857291669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45975.583857291669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45975.583857291669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45975.583857291669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45975.583857291669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45975.583857291669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45975.583857291669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45975.583857291669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45975.583857291669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45975.583857291669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45975.583857291669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45975.583857291669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45975.583857291669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45975.583857291669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45975.583857291669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45975.583857291669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45975.583857291669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45975.583857291669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45975.583857291669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45975.583857291669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45975.583857291669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45975.583857291669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45975.583857291669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45975.583857291669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45975.583857291669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45975.583857291669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45975.583857291669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45975.583857291669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45975.583857291669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45975.583857291669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45975.583857291669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45975.583857291669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45975.583857291669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45975.583857291669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45975.583857291669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45975.583857291669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45975.583857291669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45975.583857291669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45975.583857291669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45975.583857291669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45975.583857291669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45975.583857291669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45975.583857291669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45975.583857291669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45975.583857291669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45975.583857291669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45975.583857291669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45975.583857291669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45975.583857291669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45975.583857291669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45975.583857291669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45975.583857291669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45975.583857291669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45975.583857291669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45975.583857291669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45975.583857291669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45975.583857291669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45975.583857291669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45975.583857291669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45975.583857291669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45975.583857291669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45975.583857291669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45975.583857291669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45975.583857291669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45975.583857291669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45975.583857291669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45975.583857291669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45975.583857291669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45975.583857291669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45975.583857291669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45975.583857291669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45975.583857291669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45975.583857291669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45975.583857291669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45975.583857291669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45975.583857291669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45975.583857291669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45975.583857291669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45975.583857291669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45975.583857291669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45975.583857291669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45975.583857291669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45975.583857291669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45975.583857291669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45975.583857291669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45975.583857291669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45975.583857291669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45975.583857291669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45975.583857291669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45975.583857291669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45975.583857291669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45975.583857291669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45975.583857291669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45975.583857291669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45975.583857291669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45975.583857291669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45975.583857291669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45975.583857291669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45975.583857291669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45975.583857291669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45975.583857291669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45975.583857291669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45975.583857291669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45975.583857291669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45975.583857291669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45975.583857291669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45975.583857291669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45975.583857291669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45975.583857291669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45975.583857291669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45975.583857291669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45975.583857291669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45975.583857291669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45975.583857291669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45975.583857291669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45975.583857291669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45975.583857291669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45975.583857291669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45975.583857291669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45975.583857291669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45975.583857291669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45975.583857291669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45975.583857291669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45975.583857291669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45975.583857291669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45975.583857291669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45975.583857291669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45975.583857291669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45975.583857291669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45975.583857291669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45975.583857291669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45975.583857291669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45975.583857291669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45975.583857291669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45975.583857291669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45975.583857291669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45975.583857291669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45975.583857291669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45975.583857291669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45975.583857291669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45975.583857291669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45975.583857291669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45975.583857291669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45975.583857291669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45975.583857291669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45975.583857291669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45975.583857291669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45975.583857291669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45975.583857291669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45975.583857291669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45975.583857291669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45975.583857291669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45975.583857291669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45975.583857291669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45975.583857291669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45975.583857291669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45975.583857291669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45975.583857291669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45975.583857291669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45975.583857291669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45975.583857291669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45975.583857291669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45975.583857291669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45975.583857291669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45975.583857291669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45975.583857291669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45975.583857291669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45975.583857291669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45975.583857291669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45975.583857291669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45975.583857291669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45975.583857291669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45975.583857291669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45975.583857291669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45975.583857291669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45975.583857291669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45975.583857291669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45975.583857291669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45975.583857291669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45975.583857291669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45975.583857291669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45975.583857291669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45975.583857291669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45975.583857291669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45975.583857291669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45975.583857291669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45975.583857291669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45975.583857291669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45975.583857291669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45975.583857291669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45975.583857291669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45975.583857291669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45975.583857291669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45975.583857291669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45975.583857291669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45975.583857291669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45975.583857291669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45975.583857291669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45975.583857291669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45975.583857291669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45975.583857291669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45975.583857291669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45975.583857291669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45975.583857291669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45975.583857291669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45975.583857291669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45975.583857291669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45975.583857291669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45975.583857291669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45975.583857291669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45975.583857291669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45975.583857291669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45975.583857291669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45975.583857291669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45975.583857291669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45975.583857291669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45975.583857291669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45975.583857291669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45975.583857291669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45975.583857291669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45975.583857291669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45975.583857291669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45975.583857291669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45975.583857291669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45975.583857291669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45975.583857291669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45975.583857291669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45975.583857291669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45975.583857291669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45975.583857291669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45975.583857291669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45975.583857291669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45975.583857291669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45975.583857291669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45975.583857291669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45975.583857291669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45975.583857291669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45975.583857291669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45975.583857291669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45975.583857291669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45975.583857291669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45975.583857291669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45975.583857291669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45975.583857291669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45975.583857291669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45975.583857291669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45975.583857291669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45975.583857291669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45975.583857291669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45975.583857291669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45975.583857291669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45975.583857291669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45975.583857291669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45975.583857291669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45975.583857291669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45975.583857291669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45975.583857291669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45975.583857291669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45975.583857291669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45975.583857291669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45975.583857291669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45975.583857291669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45975.583857291669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45975.583857291669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45975.583857291669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45975.583857291669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45975.583857291669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45975.583857291669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45975.583857291669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45975.583857291669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45975.583857291669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45975.583857291669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45975.583857291669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45975.583857291669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45975.583857291669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45975.583857291669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45975.583857291669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45975.583857291669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45975.583857291669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45975.583857291669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45975.583857291669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45975.583857291669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45975.583857291669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45975.583857291669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45975.583857291669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45975.583857291669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45975.583857291669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45975.583857291669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45975.583857291669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45975.583857291669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45975.583857291669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45975.583857291669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45975.583857291669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45975.583857291669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45975.583857291669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45975.583857291669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45975.583857291669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45975.583857291669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45975.583857291669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45975.583857291669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45975.583857291669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45975.583857291669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45975.583857291669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45975.583857291669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45975.583857291669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45975.583857291669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45975.583857291669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45975.583857291669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45975.583857291669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45975.583857291669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45975.583857291669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45975.583857291669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45975.583857291669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45975.583857291669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45975.583857291669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45975.583857291669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45975.583857291669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45975.583857291669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45975.583857291669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45975.583857291669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45975.583857291669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45975.583857291669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45975.583857291669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45975.583857291669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45975.583857291669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45975.583857291669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45975.583857291669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45975.583857291669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45975.583857291669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45975.583857291669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45975.583857291669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45975.583857291669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45975.583857291669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45975.583857291669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45975.583857291669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45975.583857291669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45975.583857291669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45975.583857291669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45975.583857291669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45975.583857291669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45975.583857291669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45975.583857291669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45975.583857291669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45975.583857291669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45975.583857291669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45975.583857291669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45975.583857291669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45975.583857291669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45975.583857291669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45975.583857291669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45975.583857291669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45975.583857291669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45975.583857291669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45975.583857291669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45975.583857291669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45975.583857291669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45975.583857291669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45975.583857291669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45975.583857291669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45975.583857291669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45975.583857291669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45975.583857291669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45975.583857291669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45975.583857291669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45975.583857291669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45975.583857291669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45975.583857291669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45975.583857291669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45975.583857291669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45975.583857291669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45975.583857291669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45975.583857291669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45975.583857291669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45975.583857291669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45975.583857291669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45975.583857291669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45975.583857291669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45975.583857291669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45975.583857291669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45975.583857291669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45975.583857291669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45975.583857291669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45975.583857291669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45975.583857291669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45975.583857291669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45975.583857291669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45975.583857291669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45975.583857291669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45975.583857291669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45975.583857291669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45975.583857291669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45975.583857291669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45975.583857291669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45975.583857291669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45975.583857291669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45975.583857291669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45975.583857291669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45975.583857291669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45975.583857291669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45975.583857291669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45975.583857291669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45975.583857291669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45975.583857291669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45975.583857291669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45975.583857291669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45975.583857291669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45975.583857291669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45975.583857291669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45975.583857291669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45975.583857291669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45975.583857291669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45975.583857291669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45975.583857291669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45975.583857291669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45975.583857291669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45975.583857291669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45975.583857291669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45975.583857291669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45975.583857291669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45975.583857291669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45975.583857291669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45975.583857291669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45975.583857291669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45975.583857291669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45975.583857291669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45975.583857291669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45975.583857291669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45975.583857291669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45975.583857291669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45975.583857291669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45975.583857291669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45975.583857291669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45975.583857291669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45975.583857291669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45975.583857291669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45975.583857291669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45975.583857291669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45975.583857291669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45975.583857291669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45975.583857291669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45975.583857291669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45975.583857291669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45975.583857291669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45975.583857291669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45975.583857291669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45975.583857291669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45975.583857291669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45975.583857291669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45975.583857291669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45975.583857291669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45975.583857291669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45975.583857291669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45975.583857291669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45975.583857291669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45975.583857291669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45975.583857291669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45975.583857291669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45975.583857291669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45975.583857291669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45975.583857291669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45975.583857291669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45975.583857291669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45975.583857291669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45975.583857291669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45975.583857291669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45975.583857291669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45975.583857291669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45975.583857291669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45975.583857291669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45975.583857291669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45975.583857291669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45975.583857291669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45975.583857291669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45975.583857291669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45975.583857291669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45975.583857291669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45975.583857291669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45975.583857291669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45975.583857291669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45975.583857291669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45975.583857291669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45975.583857291669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45975.583857291669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45975.583857291669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45975.583857291669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45975.583857291669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45975.583857291669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45975.583857291669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45975.583857291669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45975.583857291669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45975.583857291669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45975.583857291669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45975.583857291669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45975.583857291669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45975.583857291669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45975.583857291669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45975.583857291669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45975.583857291669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45975.583857291669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45975.583857291669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45975.583857291669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45975.583857291669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45975.583857291669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45975.583857291669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45975.583857291669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45975.583857291669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45975.583857291669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45975.583857291669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45975.583857291669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45975.583857291669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45975.583857291669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45975.583857291669</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272.10313969907293</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45975.583857291669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45975.583857291669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45975.583857291669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45975.583857291669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45975.583857291669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45975.583857291669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45975.583857291669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45975.583857291669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45975.583857291669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45975.583857291669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t="s">
        <v>39112</v>
      </c>
      <c r="E13" s="95"/>
      <c r="F13" s="96"/>
      <c r="G13" s="97">
        <f ca="1">IFERROR(NOW()-F13,"")</f>
        <v>45975.583857291669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45975.583857291669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45975.583857291669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45975.583857291669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45975.583857291669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45975.583857291669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45975.583857291669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45975.583857291669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45975.583857291669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45975.583857291669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45975.583857291669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45975.583857291669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45975.583857291669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45975.583857291669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45975.583857291669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45975.583857291669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45975.583857291669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45975.583857291669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45975.583857291669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45975.583857291669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45975.583857291669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45975.583857291669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45975.583857291669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45975.583857291669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45975.583857291669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45975.583857291669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45975.583857291669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45975.583857291669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45975.583857291669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45975.583857291669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45975.583857291669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45975.583857291669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45975.583857291669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45975.583857291669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45975.583857291669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45975.583857291669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45975.583857291669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45975.583857291669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45975.583857291669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45975.583857291669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83.751797106480808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49.394979976852483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26.922746180556715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ref="G6:G66" ca="1" si="2">IFERROR(NOW()-F6,"")</f>
        <v>45975.583857291669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45975.583857291669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45975.583857291669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45975.583857291669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45975.583857291669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45975.583857291669</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45975.583857291669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45975.583857291669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45975.583857291669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45975.583857291669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45975.583857291669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45975.583857291669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45975.583857291669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45975.583857291669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45975.583857291669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45975.583857291669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45975.583857291669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45975.583857291669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45975.583857291669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45975.583857291669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45975.583857291669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45975.583857291669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45975.583857291669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45975.583857291669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45975.583857291669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45975.583857291669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45975.583857291669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45975.583857291669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45975.583857291669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45975.583857291669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45975.583857291669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45975.583857291669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45975.583857291669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45975.583857291669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45975.583857291669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45975.583857291669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45975.583857291669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45975.583857291669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45975.583857291669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45975.583857291669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45975.583857291669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45975.583857291669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45975.583857291669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45975.583857291669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45975.583857291669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45975.583857291669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45975.583857291669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45975.583857291669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45975.583857291669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45975.583857291669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45975.583857291669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45975.583857291669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45975.583857291669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45975.583857291669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45975.583857291669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45975.583857291669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45975.583857291669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45975.583857291669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45975.583857291669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45975.583857291669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45975.583857291669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45975.583857291669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45975.583857291669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45975.583857291669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45975.583857291669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45975.583857291669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45975.583857291669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45975.583857291669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45975.583857291669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45975.583857291669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45975.583857291669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45975.583857291669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45975.583857291669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45975.583857291669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45975.583857291669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45975.583857291669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45975.583857291669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45975.583857291669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45975.583857291669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45975.583857291669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45975.583857291669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45975.583857291669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45975.583857291669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45975.583857291669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45975.583857291669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45975.583857291669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45975.583857291669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45975.583857291669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45975.583857291669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45975.583857291669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45975.583857291669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45975.583857291669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45975.583857291669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45975.583857291669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45975.583857291669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45975.583857291669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45975.583857291669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45975.583857291669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45975.583857291669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45975.583857291669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45975.583857291669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45975.583857291669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45975.583857291669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45975.583857291669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45975.583857291669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45975.583857291669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45975.583857291669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45975.583857291669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45975.583857291669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45975.583857291669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45975.583857291669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45975.583857291669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45975.583857291669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45975.583857291669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45975.583857291669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45975.583857291669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45975.583857291669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45975.583857291669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45975.583857291669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45975.583857291669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45975.583857291669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45975.583857291669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45975.583857291669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45975.583857291669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45975.583857291669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45975.583857291669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45975.583857291669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45975.583857291669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45975.583857291669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45975.583857291669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45975.583857291669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45975.583857291669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45975.583857291669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45975.583857291669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45975.583857291669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45975.583857291669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45975.583857291669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45975.583857291669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45975.583857291669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45975.583857291669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45975.583857291669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45975.583857291669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45975.583857291669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45975.583857291669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45975.583857291669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45975.583857291669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45975.583857291669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45975.583857291669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45975.583857291669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45975.583857291669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45975.583857291669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45975.583857291669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45975.583857291669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45975.583857291669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45975.583857291669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45975.583857291669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45975.583857291669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45975.583857291669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45975.583857291669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45975.583857291669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45975.583857291669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45975.583857291669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45975.583857291669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45975.583857291669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45975.583857291669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45975.583857291669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45975.583857291669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45975.583857291669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45975.583857291669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45975.583857291669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45975.583857291669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45975.583857291669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45975.583857291669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45975.583857291669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45975.583857291669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45975.583857291669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45975.583857291669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45975.583857291669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45975.583857291669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45975.583857291669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45975.583857291669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45975.583857291669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45975.583857291669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45975.583857291669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45975.583857291669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45975.583857291669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45975.583857291669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45975.583857291669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45975.583857291669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45975.583857291669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45975.583857291669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45975.583857291669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45975.583857291669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45975.583857291669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45975.583857291669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45975.583857291669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45975.583857291669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45975.583857291669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45975.583857291669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45975.583857291669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45975.583857291669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45975.583857291669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45975.583857291669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45975.583857291669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45975.583857291669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45975.583857291669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45975.583857291669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45975.583857291669</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tabSelected="1" workbookViewId="0">
      <selection activeCell="E5" sqref="E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7">
        <v>45975.140439814815</v>
      </c>
      <c r="G2" s="75">
        <f ca="1">IFERROR(NOW()-F2,"-")</f>
        <v>0.44341747685393784</v>
      </c>
      <c r="H2" s="143">
        <v>45975.150659722225</v>
      </c>
      <c r="I2" s="141" t="str">
        <f>IFERROR(VLOOKUP(D2,DB!A:F,6,0),"")</f>
        <v>SCECO</v>
      </c>
      <c r="J2" s="141" t="str">
        <f>IFERROR(VLOOKUP(D2,DB!A:G,7,0),"")</f>
        <v>Dead</v>
      </c>
      <c r="K2" s="144" t="s">
        <v>39123</v>
      </c>
      <c r="L2" s="145" t="str">
        <f>IFERROR(VLOOKUP(D2,DB!A:I,9,0),"")</f>
        <v>Latis</v>
      </c>
    </row>
    <row r="3" spans="1:16382" ht="31.5" customHeight="1">
      <c r="A3" s="140" t="s">
        <v>39124</v>
      </c>
      <c r="B3" s="141" t="str">
        <f>IFERROR(VLOOKUP(D3,DB!A:K,11,0),"")</f>
        <v>R6</v>
      </c>
      <c r="C3" s="142">
        <v>2</v>
      </c>
      <c r="D3" s="141" t="s">
        <v>38989</v>
      </c>
      <c r="E3" s="124" t="s">
        <v>39021</v>
      </c>
      <c r="F3" s="143">
        <v>45975.465208333335</v>
      </c>
      <c r="G3" s="105">
        <f t="shared" ref="G3:G35" ca="1" si="0">IFERROR(NOW()-F3,"-")</f>
        <v>0.11864895833423361</v>
      </c>
      <c r="H3" s="143">
        <v>45975.406701388885</v>
      </c>
      <c r="I3" s="141" t="str">
        <f>IFERROR(VLOOKUP(D3,DB!A:F,6,0),"")</f>
        <v>Generator-SG</v>
      </c>
      <c r="J3" s="141" t="str">
        <f>IFERROR(VLOOKUP(D3,DB!A:G,7,0),"")</f>
        <v>Vandalized</v>
      </c>
      <c r="K3" s="144" t="s">
        <v>39125</v>
      </c>
      <c r="L3" s="145" t="str">
        <f>IFERROR(VLOOKUP(D3,DB!A:I,9,0),"")</f>
        <v>Latis</v>
      </c>
    </row>
    <row r="4" spans="1:16382" ht="31.5" customHeight="1">
      <c r="A4" s="140" t="s">
        <v>39126</v>
      </c>
      <c r="B4" s="141" t="str">
        <f>IFERROR(VLOOKUP(D4,DB!A:K,11,0),"")</f>
        <v>R6</v>
      </c>
      <c r="C4" s="142">
        <v>2</v>
      </c>
      <c r="D4" s="141" t="s">
        <v>39127</v>
      </c>
      <c r="E4" s="124" t="s">
        <v>39021</v>
      </c>
      <c r="F4" s="143">
        <v>45975.509363425925</v>
      </c>
      <c r="G4" s="105">
        <f t="shared" ca="1" si="0"/>
        <v>7.449386574444361E-2</v>
      </c>
      <c r="H4" s="143">
        <v>45975.502824074072</v>
      </c>
      <c r="I4" s="141" t="str">
        <f>IFERROR(VLOOKUP(D4,DB!A:F,6,0),"")</f>
        <v>SCECO</v>
      </c>
      <c r="J4" s="141" t="str">
        <f>IFERROR(VLOOKUP(D4,DB!A:G,7,0),"")</f>
        <v>Vandalized</v>
      </c>
      <c r="K4" s="144" t="s">
        <v>39128</v>
      </c>
      <c r="L4" s="145" t="str">
        <f>IFERROR(VLOOKUP(D4,DB!A:I,9,0),"")</f>
        <v>Latis</v>
      </c>
    </row>
    <row r="5" spans="1:16382" ht="31.5" customHeight="1">
      <c r="A5" s="140" t="s">
        <v>39129</v>
      </c>
      <c r="B5" s="141" t="str">
        <f>IFERROR(VLOOKUP(D5,DB!A:K,11,0),"")</f>
        <v>R6</v>
      </c>
      <c r="C5" s="142">
        <v>5</v>
      </c>
      <c r="D5" s="141" t="s">
        <v>31415</v>
      </c>
      <c r="E5" s="124" t="s">
        <v>39021</v>
      </c>
      <c r="F5" s="143">
        <v>45975.57099537037</v>
      </c>
      <c r="G5" s="105">
        <f t="shared" ca="1" si="0"/>
        <v>1.2861921299190726E-2</v>
      </c>
      <c r="H5" s="143">
        <v>45975.551261574074</v>
      </c>
      <c r="I5" s="141" t="str">
        <f>IFERROR(VLOOKUP(D5,DB!A:F,6,0),"")</f>
        <v>SCECO</v>
      </c>
      <c r="J5" s="141" t="str">
        <f>IFERROR(VLOOKUP(D5,DB!A:G,7,0),"")</f>
        <v>Dead</v>
      </c>
      <c r="K5" s="144" t="s">
        <v>39130</v>
      </c>
      <c r="L5" s="145" t="str">
        <f>IFERROR(VLOOKUP(D5,DB!A:I,9,0),"")</f>
        <v>Latis</v>
      </c>
    </row>
    <row r="6" spans="1:16382" ht="31.5" customHeight="1">
      <c r="A6" s="140"/>
      <c r="B6" s="141" t="str">
        <f>IFERROR(VLOOKUP(D6,DB!A:K,11,0),"")</f>
        <v/>
      </c>
      <c r="C6" s="142"/>
      <c r="D6" s="141"/>
      <c r="E6" s="124"/>
      <c r="F6" s="143"/>
      <c r="G6" s="105">
        <f t="shared" ca="1" si="0"/>
        <v>45975.583857291669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45975.583857291669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45975.583857291669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45975.583857291669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45975.583857291669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45975.583857291669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45975.583857291669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45975.583857291669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45975.583857291669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45975.583857291669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45975.583857291669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45975.583857291669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45975.583857291669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45975.583857291669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45975.583857291669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45975.583857291669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45975.583857291669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45975.583857291669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45975.583857291669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45975.583857291669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45975.583857291669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45975.583857291669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45975.583857291669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45975.583857291669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45975.583857291669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45975.583857291669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45975.583857291669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45975.583857291669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45975.583857291669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45975.583857291669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45975.583857291669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45975.583857291669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45975.583857291669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45975.583857291669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45975.583857291669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45975.583857291669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45975.583857291669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45975.583857291669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45975.583857291669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45975.583857291669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45975.583857291669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45975.583857291669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45975.583857291669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45975.583857291669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45975.583857291669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45975.583857291669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45975.583857291669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45975.583857291669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45975.583857291669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45975.583857291669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45975.583857291669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45975.583857291669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45975.583857291669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45975.583857291669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45975.583857291669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45975.583857291669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45975.583857291669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45975.583857291669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45975.583857291669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45975.583857291669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45975.583857291669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45975.583857291669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45975.583857291669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45975.583857291669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45975.583857291669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45975.583857291669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45975.583857291669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45975.583857291669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45975.583857291669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45975.583857291669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45975.583857291669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45975.583857291669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45975.583857291669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45975.583857291669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45975.583857291669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45975.583857291669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45975.583857291669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45975.583857291669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45975.583857291669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45975.583857291669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45975.583857291669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45975.583857291669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45975.583857291669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45975.583857291669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45975.583857291669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45975.583857291669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45975.583857291669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45975.583857291669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45975.583857291669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45975.583857291669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45975.583857291669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45975.583857291669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45975.583857291669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45975.583857291669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45975.583857291669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45975.583857291669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45975.583857291669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45975.583857291669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45975.583857291669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45975.583857291669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45975.583857291669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45975.583857291669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45975.583857291669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45975.583857291669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45975.583857291669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45975.583857291669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45975.583857291669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45975.583857291669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45975.583857291669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45975.583857291669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45975.583857291669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45975.583857291669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45975.583857291669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45975.583857291669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45975.583857291669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45975.583857291669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45975.583857291669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45975.583857291669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45975.583857291669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45975.583857291669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45975.583857291669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45975.583857291669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45975.583857291669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45975.583857291669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45975.583857291669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45975.583857291669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45975.583857291669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45975.583857291669</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2025-11-14T11:01:35Z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