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75" documentId="120_S{2AC9BD13-BADA-5192-A53E-5A8FF88502F6}" xr6:coauthVersionLast="47" xr6:coauthVersionMax="47" xr10:uidLastSave="{E902C4D6-474A-46D6-8A37-B2A28FB3CD6A}"/>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4" i="1"/>
  <c r="B5" i="1"/>
  <c r="B6" i="1"/>
  <c r="B7" i="1"/>
  <c r="B8" i="1"/>
  <c r="B9" i="1"/>
  <c r="B10" i="1"/>
  <c r="B11" i="1"/>
  <c r="B12" i="1"/>
  <c r="B13" i="1"/>
  <c r="B14" i="1"/>
  <c r="B15" i="1"/>
  <c r="B16" i="1"/>
  <c r="B17" i="1"/>
  <c r="B18" i="1"/>
  <c r="B19" i="1"/>
  <c r="B20" i="1"/>
  <c r="B21" i="1"/>
  <c r="B22" i="1"/>
  <c r="B23" i="1"/>
  <c r="B24" i="1"/>
  <c r="B25" i="1"/>
  <c r="B26" i="1"/>
  <c r="B2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<sst xmlns="http://schemas.openxmlformats.org/spreadsheetml/2006/main" count="180280" uniqueCount="39122">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</sst>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E3" sqref="E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311.98223020833393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13140</v>
      </c>
      <c r="E3" s="110" t="s">
        <v>39024</v>
      </c>
      <c r="F3" s="111">
        <v>45670.385416666664</v>
      </c>
      <c r="G3" s="112">
        <f t="shared" ref="G3:G15" ca="1" si="0">IFERROR(NOW()-F3,"")</f>
        <v>304.54523946759582</v>
      </c>
      <c r="H3" s="111">
        <v>45974.879525462966</v>
      </c>
      <c r="I3" s="109" t="str">
        <f>IFERROR(VLOOKUP(D3,DB!A:F,6,0),"")</f>
        <v>SCECO</v>
      </c>
      <c r="J3" s="109" t="str">
        <f>IFERROR(VLOOKUP(D3,DB!A:G,7,0),"")</f>
        <v>Vandalized</v>
      </c>
      <c r="K3" s="113"/>
      <c r="L3" s="114" t="str">
        <f>IFERROR(VLOOKUP(D3,DB!A:I,9,0),"")</f>
        <v>Latis</v>
      </c>
    </row>
    <row r="4" spans="1:15" ht="15" customHeight="1">
      <c r="A4" s="108"/>
      <c r="B4" s="109" t="str">
        <f>IFERROR(VLOOKUP(D4,DB!A:K,11,0),"")</f>
        <v/>
      </c>
      <c r="C4" s="109"/>
      <c r="D4" s="109"/>
      <c r="E4" s="110"/>
      <c r="F4" s="111"/>
      <c r="G4" s="112">
        <f t="shared" ca="1" si="0"/>
        <v>45974.93065613426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45974.93065613426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45974.93065613426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45974.93065613426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45974.93065613426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45974.93065613426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45974.93065613426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45974.93065613426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45974.93065613426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45974.93065613426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45974.93065613426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45974.93065613426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ref="G16:G47" ca="1" si="1">IFERROR(NOW()-F16,"")</f>
        <v>45974.93065613426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45974.93065613426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45974.93065613426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45974.93065613426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45974.93065613426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45974.93065613426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45974.93065613426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45974.93065613426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45974.93065613426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45974.93065613426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45974.93065613426</v>
      </c>
      <c r="H26" s="111"/>
      <c r="I26" s="109" t="str">
        <f>IFERROR(VLOOKUP(D26,DB!A:F,6,0),"")</f>
        <v/>
      </c>
      <c r="J26" s="109" t="str">
        <f>IFERROR(VLOOKUP(D26,DB!A:G,7,0),"")</f>
        <v/>
      </c>
      <c r="K26" s="113"/>
      <c r="L26" s="114" t="str">
        <f>IFERROR(VLOOKUP(D26,DB!A:I,9,0),"")</f>
        <v/>
      </c>
    </row>
    <row r="27" spans="1:12" ht="15" customHeight="1">
      <c r="A27" s="117"/>
      <c r="B27" s="118" t="str">
        <f>IFERROR(VLOOKUP(D27,DB!A:K,11,0),"")</f>
        <v/>
      </c>
      <c r="C27" s="118"/>
      <c r="D27" s="118"/>
      <c r="E27" s="119"/>
      <c r="F27" s="120"/>
      <c r="G27" s="121">
        <f t="shared" ca="1" si="1"/>
        <v>45974.93065613426</v>
      </c>
      <c r="H27" s="120"/>
      <c r="I27" s="118" t="str">
        <f>IFERROR(VLOOKUP(D27,DB!A:F,6,0),"")</f>
        <v/>
      </c>
      <c r="J27" s="118" t="str">
        <f>IFERROR(VLOOKUP(D27,DB!A:G,7,0),"")</f>
        <v/>
      </c>
      <c r="K27" s="122"/>
      <c r="L27" s="123" t="str">
        <f>IFERROR(VLOOKUP(D27,DB!A:I,9,0),"")</f>
        <v/>
      </c>
    </row>
    <row r="28" spans="1:12" ht="15" customHeight="1">
      <c r="A28" s="150"/>
      <c r="B28" s="151" t="str">
        <f>IFERROR(VLOOKUP(D28,DB!A:K,11,0),"")</f>
        <v/>
      </c>
      <c r="C28" s="151"/>
      <c r="D28" s="151"/>
      <c r="E28" s="152"/>
      <c r="F28" s="149"/>
      <c r="G28" s="153">
        <f ca="1">IFERROR(NOW()-F28,"")</f>
        <v>45974.93065613426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45974.93065613426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45974.93065613426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45974.93065613426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45974.93065613426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45974.93065613426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45974.93065613426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45974.93065613426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45974.93065613426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45974.93065613426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45974.93065613426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45974.93065613426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45974.93065613426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45974.93065613426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45974.93065613426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45974.93065613426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45974.93065613426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45974.93065613426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45974.93065613426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45974.93065613426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45974.93065613426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45974.93065613426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45974.93065613426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45974.93065613426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45974.93065613426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45974.93065613426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45974.93065613426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45974.93065613426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45974.93065613426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45974.93065613426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45974.93065613426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45974.93065613426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45974.93065613426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45974.93065613426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45974.93065613426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45974.93065613426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45974.93065613426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45974.93065613426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45974.93065613426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45974.93065613426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45974.93065613426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45974.93065613426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45974.93065613426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45974.93065613426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45974.93065613426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45974.93065613426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45974.93065613426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45974.93065613426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45974.93065613426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45974.93065613426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45974.93065613426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45974.93065613426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45974.93065613426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45974.93065613426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45974.93065613426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45974.93065613426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45974.93065613426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45974.93065613426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45974.93065613426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45974.93065613426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45974.93065613426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45974.93065613426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45974.93065613426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45974.93065613426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45974.93065613426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45974.93065613426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45974.93065613426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45974.93065613426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45974.93065613426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45974.93065613426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45974.93065613426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45974.93065613426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45974.93065613426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45974.93065613426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45974.93065613426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45974.93065613426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45974.93065613426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45974.93065613426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45974.93065613426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45974.93065613426</v>
      </c>
      <c r="H107" s="149"/>
      <c r="I107" s="151" t="str">
        <f>IFERROR(VLOOKUP(D107,DB!A:F,6,0),"")</f>
        <v/>
      </c>
      <c r="J107" s="151" t="str">
        <f>IFERROR(VLOOKUP(D107,DB!A:G,7,0),"")</f>
        <v/>
      </c>
      <c r="K107" s="154"/>
      <c r="L107" s="155" t="str">
        <f>IFERROR(VLOOKUP(D107,DB!A:I,9,0),"")</f>
        <v/>
      </c>
    </row>
  </sheetData>
  <customSheetViews>
    <customSheetView guid="{F6042A99-DD27-4453-835D-0834D95730CC}" filter="1" showAutoFilter="1">
      <pageMargins left="0" right="0" top="0" bottom="0" header="0" footer="0"/>
      <autoFilter ref="B1:M1" xr:uid="{31BE408E-BB70-4446-B13C-F5A127B5DE8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149.9308181712986</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22777</v>
      </c>
      <c r="E4" s="103" t="s">
        <v>39021</v>
      </c>
      <c r="F4" s="104">
        <v>45974.60628472222</v>
      </c>
      <c r="G4" s="105">
        <f t="shared" ref="G4" ca="1" si="1">IFERROR(NOW()-F4,"-")</f>
        <v>0.32437141203990905</v>
      </c>
      <c r="H4" s="104">
        <v>45974.597256944442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45974.93065613426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45974.93065613426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45974.93065613426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45974.93065613426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45974.93065613426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45974.93065613426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45974.93065613426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45974.93065613426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45974.93065613426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45974.93065613426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45974.93065613426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45974.93065613426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45974.93065613426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45974.93065613426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45974.93065613426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45974.93065613426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45974.93065613426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45974.93065613426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45974.93065613426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45974.93065613426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45974.93065613426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45974.93065613426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45974.93065613426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45974.93065613426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45974.93065613426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45974.93065613426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45974.93065613426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45974.93065613426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45974.93065613426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45974.93065613426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45974.93065613426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45974.93065613426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45974.93065613426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45974.93065613426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45974.93065613426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45974.93065613426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45974.93065613426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45974.93065613426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45974.93065613426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45974.93065613426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45974.93065613426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45974.93065613426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45974.93065613426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45974.93065613426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45974.93065613426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45974.93065613426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45974.93065613426</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45974.93065613426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45974.93065613426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45974.93065613426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45974.93065613426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45974.93065613426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45974.93065613426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45974.93065613426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45974.93065613426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45974.93065613426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45974.93065613426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45974.93065613426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45974.93065613426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45974.93065613426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45974.93065613426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45974.93065613426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45974.93065613426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45974.93065613426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45974.93065613426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45974.93065613426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45974.93065613426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45974.93065613426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45974.93065613426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45974.93065613426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45974.93065613426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45974.93065613426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45974.93065613426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45974.93065613426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45974.93065613426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45974.93065613426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45974.93065613426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45974.93065613426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45974.93065613426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45974.93065613426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45974.93065613426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45974.93065613426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45974.93065613426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45974.93065613426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45974.93065613426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45974.93065613426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45974.93065613426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45974.93065613426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45974.93065613426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45974.93065613426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45974.93065613426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45974.93065613426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45974.93065613426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45974.93065613426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45974.93065613426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45974.93065613426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45974.93065613426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45974.93065613426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45974.93065613426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45974.93065613426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45974.93065613426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45974.93065613426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45974.93065613426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45974.93065613426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45974.93065613426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45974.93065613426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45974.93065613426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45974.93065613426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45974.93065613426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45974.93065613426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45974.93065613426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45974.93065613426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45974.93065613426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45974.93065613426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45974.93065613426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45974.93065613426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45974.93065613426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45974.93065613426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45974.93065613426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45974.93065613426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45974.93065613426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45974.93065613426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45974.93065613426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45974.93065613426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45974.93065613426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45974.93065613426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45974.93065613426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45974.93065613426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45974.93065613426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45974.93065613426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45974.93065613426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45974.93065613426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45974.93065613426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45974.93065613426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45974.93065613426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45974.93065613426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45974.93065613426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45974.93065613426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45974.93065613426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45974.93065613426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45974.93065613426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45974.93065613426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45974.93065613426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45974.93065613426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45974.93065613426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45974.93065613426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45974.93065613426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45974.93065613426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45974.93065613426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45974.93065613426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45974.93065613426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45974.93065613426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45974.93065613426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45974.93065613426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45974.93065613426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45974.93065613426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45974.93065613426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45974.93065613426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45974.93065613426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45974.93065613426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45974.93065613426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45974.93065613426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45974.93065613426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45974.93065613426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45974.93065613426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45974.93065613426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45974.93065613426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45974.93065613426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45974.93065613426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45974.93065613426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45974.93065613426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45974.93065613426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45974.93065613426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45974.93065613426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45974.93065613426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45974.93065613426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45974.93065613426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45974.93065613426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45974.93065613426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45974.93065613426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45974.93065613426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45974.93065613426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45974.93065613426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45974.93065613426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45974.93065613426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45974.93065613426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45974.93065613426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45974.93065613426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45974.93065613426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45974.93065613426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45974.93065613426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45974.93065613426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45974.93065613426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45974.93065613426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45974.93065613426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45974.93065613426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45974.93065613426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45974.93065613426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45974.93065613426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45974.93065613426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45974.93065613426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45974.93065613426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45974.93065613426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45974.93065613426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45974.93065613426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45974.93065613426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45974.93065613426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45974.93065613426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45974.93065613426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45974.93065613426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45974.93065613426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45974.93065613426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45974.93065613426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45974.93065613426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45974.93065613426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45974.93065613426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45974.93065613426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45974.93065613426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45974.93065613426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45974.93065613426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45974.93065613426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45974.93065613426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45974.93065613426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45974.93065613426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45974.93065613426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45974.93065613426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45974.93065613426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45974.93065613426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45974.93065613426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45974.93065613426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45974.93065613426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45974.93065613426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45974.93065613426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45974.93065613426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45974.93065613426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45974.93065613426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45974.93065613426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45974.93065613426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45974.93065613426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45974.93065613426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45974.93065613426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45974.93065613426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45974.93065613426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45974.93065613426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45974.93065613426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45974.93065613426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45974.93065613426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45974.93065613426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45974.93065613426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45974.93065613426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45974.93065613426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45974.93065613426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45974.93065613426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45974.93065613426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45974.93065613426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45974.93065613426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45974.93065613426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45974.93065613426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45974.93065613426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45974.93065613426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45974.93065613426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45974.93065613426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45974.93065613426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45974.93065613426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45974.93065613426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45974.93065613426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45974.93065613426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45974.93065613426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45974.93065613426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45974.93065613426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45974.93065613426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45974.93065613426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45974.93065613426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45974.93065613426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45974.93065613426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45974.93065613426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45974.93065613426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45974.93065613426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45974.93065613426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45974.93065613426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45974.93065613426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45974.93065613426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45974.93065613426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45974.93065613426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45974.93065613426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45974.93065613426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45974.93065613426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45974.93065613426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45974.93065613426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45974.93065613426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45974.93065613426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45974.93065613426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45974.93065613426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45974.93065613426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45974.93065613426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45974.93065613426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45974.93065613426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45974.93065613426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45974.93065613426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45974.93065613426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45974.93065613426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45974.93065613426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45974.93065613426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45974.93065613426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45974.93065613426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45974.93065613426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45974.93065613426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45974.93065613426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45974.93065613426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45974.93065613426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45974.93065613426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45974.93065613426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45974.93065613426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45974.93065613426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45974.93065613426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45974.93065613426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45974.93065613426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45974.93065613426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45974.93065613426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45974.93065613426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45974.93065613426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45974.93065613426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45974.93065613426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45974.93065613426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45974.93065613426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45974.93065613426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45974.93065613426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45974.93065613426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45974.93065613426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45974.93065613426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45974.93065613426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45974.93065613426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45974.93065613426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45974.93065613426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45974.93065613426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45974.93065613426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45974.93065613426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45974.93065613426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45974.93065613426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45974.93065613426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45974.93065613426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45974.93065613426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45974.93065613426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45974.93065613426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45974.93065613426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45974.93065613426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45974.93065613426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45974.93065613426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45974.93065613426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45974.93065613426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45974.93065613426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45974.93065613426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45974.93065613426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45974.93065613426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45974.93065613426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45974.93065613426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45974.93065613426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45974.93065613426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45974.93065613426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45974.93065613426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45974.93065613426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45974.93065613426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45974.93065613426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45974.93065613426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45974.93065613426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45974.93065613426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45974.93065613426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45974.93065613426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45974.93065613426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45974.93065613426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45974.93065613426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45974.93065613426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45974.93065613426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45974.93065613426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45974.93065613426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45974.93065613426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45974.93065613426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45974.93065613426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45974.93065613426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45974.93065613426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45974.93065613426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45974.93065613426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45974.93065613426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45974.93065613426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45974.93065613426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45974.93065613426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45974.93065613426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45974.93065613426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45974.93065613426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45974.93065613426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45974.93065613426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45974.93065613426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45974.93065613426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45974.93065613426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45974.93065613426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45974.93065613426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45974.93065613426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45974.93065613426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45974.93065613426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45974.93065613426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45974.93065613426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45974.93065613426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45974.93065613426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45974.93065613426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45974.93065613426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45974.93065613426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45974.93065613426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45974.93065613426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45974.93065613426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45974.93065613426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45974.93065613426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45974.93065613426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45974.93065613426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45974.93065613426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45974.93065613426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45974.93065613426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45974.93065613426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45974.93065613426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45974.93065613426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45974.93065613426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45974.93065613426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45974.93065613426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45974.93065613426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45974.93065613426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45974.93065613426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45974.93065613426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45974.93065613426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45974.93065613426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45974.93065613426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45974.93065613426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45974.93065613426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45974.93065613426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45974.93065613426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45974.93065613426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45974.93065613426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45974.93065613426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45974.93065613426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45974.93065613426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45974.93065613426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45974.93065613426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45974.93065613426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45974.93065613426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45974.93065613426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45974.93065613426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45974.93065613426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45974.93065613426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45974.93065613426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45974.93065613426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45974.93065613426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45974.93065613426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45974.93065613426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45974.93065613426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45974.93065613426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45974.93065613426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45974.93065613426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45974.93065613426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45974.93065613426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45974.93065613426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45974.93065613426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45974.93065613426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45974.93065613426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45974.93065613426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45974.93065613426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45974.93065613426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45974.93065613426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45974.93065613426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45974.93065613426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45974.93065613426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45974.93065613426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45974.93065613426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45974.93065613426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45974.93065613426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45974.93065613426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45974.93065613426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45974.93065613426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45974.93065613426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45974.93065613426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45974.93065613426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45974.93065613426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45974.93065613426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45974.93065613426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45974.93065613426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45974.93065613426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45974.93065613426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45974.93065613426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45974.93065613426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45974.93065613426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45974.93065613426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45974.93065613426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45974.93065613426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45974.93065613426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45974.93065613426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45974.93065613426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45974.93065613426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45974.93065613426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45974.93065613426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45974.93065613426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45974.93065613426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45974.93065613426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45974.93065613426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45974.93065613426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45974.93065613426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45974.93065613426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45974.93065613426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45974.93065613426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45974.93065613426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45974.93065613426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45974.93065613426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45974.93065613426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45974.93065613426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45974.93065613426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45974.93065613426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45974.93065613426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45974.93065613426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45974.93065613426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45974.93065613426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45974.93065613426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45974.93065613426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45974.93065613426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45974.93065613426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45974.93065613426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45974.93065613426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45974.93065613426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45974.93065613426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45974.93065613426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45974.93065613426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45974.93065613426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45974.93065613426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45974.93065613426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45974.93065613426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45974.93065613426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45974.93065613426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45974.93065613426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45974.93065613426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45974.93065613426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45974.93065613426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45974.93065613426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45974.93065613426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45974.93065613426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45974.93065613426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45974.93065613426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45974.93065613426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45974.93065613426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45974.93065613426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45974.93065613426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45974.93065613426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45974.93065613426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45974.93065613426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45974.93065613426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45974.93065613426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45974.93065613426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45974.93065613426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45974.93065613426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45974.93065613426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45974.93065613426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45974.93065613426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45974.93065613426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45974.93065613426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45974.93065613426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45974.93065613426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45974.93065613426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45974.93065613426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45974.93065613426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45974.93065613426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45974.93065613426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45974.93065613426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45974.93065613426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45974.93065613426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45974.93065613426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45974.93065613426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45974.93065613426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45974.93065613426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45974.93065613426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45974.93065613426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45974.93065613426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45974.93065613426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45974.93065613426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45974.93065613426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45974.93065613426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45974.93065613426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45974.93065613426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45974.93065613426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45974.93065613426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45974.93065613426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45974.93065613426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45974.93065613426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45974.93065613426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45974.93065613426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45974.93065613426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45974.93065613426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45974.93065613426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45974.93065613426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45974.93065613426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45974.93065613426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45974.93065613426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45974.93065613426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45974.93065613426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45974.93065613426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45974.93065613426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45974.93065613426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45974.93065613426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45974.93065613426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45974.93065613426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45974.93065613426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45974.93065613426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45974.93065613426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45974.93065613426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45974.93065613426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45974.93065613426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45974.93065613426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45974.93065613426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45974.93065613426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45974.93065613426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45974.93065613426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45974.93065613426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45974.93065613426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45974.93065613426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45974.93065613426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45974.93065613426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45974.93065613426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45974.93065613426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45974.93065613426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45974.93065613426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45974.93065613426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45974.93065613426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45974.93065613426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45974.93065613426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45974.93065613426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45974.93065613426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45974.93065613426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45974.93065613426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45974.93065613426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45974.93065613426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45974.93065613426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45974.93065613426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45974.93065613426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45974.93065613426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45974.93065613426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45974.93065613426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45974.93065613426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45974.93065613426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45974.93065613426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45974.93065613426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45974.93065613426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45974.93065613426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45974.93065613426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45974.93065613426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45974.93065613426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45974.93065613426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45974.93065613426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45974.93065613426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45974.93065613426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45974.93065613426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45974.93065613426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45974.93065613426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45974.93065613426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45974.93065613426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45974.93065613426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45974.93065613426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45974.93065613426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45974.93065613426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45974.93065613426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45974.93065613426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45974.93065613426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45974.93065613426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45974.93065613426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45974.93065613426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45974.93065613426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45974.93065613426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45974.93065613426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45974.93065613426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45974.93065613426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45974.93065613426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45974.93065613426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45974.93065613426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45974.93065613426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45974.93065613426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45974.93065613426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45974.93065613426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45974.93065613426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45974.93065613426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45974.93065613426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45974.93065613426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45974.93065613426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45974.93065613426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45974.93065613426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45974.93065613426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45974.93065613426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45974.93065613426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45974.93065613426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45974.93065613426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45974.93065613426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45974.93065613426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45974.93065613426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45974.93065613426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45974.93065613426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45974.93065613426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45974.93065613426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45974.93065613426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45974.93065613426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45974.93065613426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45974.93065613426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45974.93065613426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45974.93065613426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45974.93065613426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45974.93065613426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45974.93065613426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45974.93065613426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45974.93065613426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45974.93065613426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45974.93065613426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45974.93065613426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45974.93065613426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45974.93065613426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45974.93065613426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45974.93065613426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45974.93065613426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45974.93065613426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45974.93065613426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45974.93065613426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45974.93065613426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45974.93065613426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45974.93065613426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45974.93065613426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45974.93065613426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45974.93065613426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45974.93065613426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45974.93065613426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45974.93065613426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45974.93065613426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45974.93065613426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45974.93065613426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45974.93065613426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45974.93065613426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45974.93065613426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45974.93065613426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45974.93065613426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45974.93065613426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45974.93065613426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45974.93065613426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45974.93065613426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45974.93065613426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45974.93065613426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45974.93065613426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45974.93065613426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45974.93065613426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45974.93065613426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45974.93065613426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45974.93065613426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45974.93065613426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45974.93065613426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45974.93065613426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45974.93065613426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45974.93065613426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45974.93065613426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45974.93065613426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45974.93065613426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45974.93065613426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45974.93065613426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45974.93065613426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45974.93065613426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45974.93065613426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45974.93065613426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45974.93065613426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45974.93065613426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45974.93065613426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45974.93065613426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45974.93065613426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45974.93065613426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45974.93065613426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45974.93065613426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45974.93065613426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45974.93065613426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45974.93065613426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45974.93065613426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45974.93065613426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45974.93065613426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45974.93065613426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45974.93065613426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45974.93065613426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45974.93065613426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45974.93065613426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45974.93065613426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45974.93065613426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45974.93065613426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45974.93065613426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45974.93065613426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45974.93065613426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45974.93065613426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45974.93065613426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45974.93065613426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45974.93065613426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45974.93065613426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45974.93065613426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45974.93065613426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45974.93065613426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45974.93065613426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45974.93065613426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45974.93065613426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45974.93065613426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45974.93065613426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45974.93065613426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45974.93065613426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45974.93065613426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45974.93065613426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45974.93065613426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45974.93065613426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45974.93065613426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45974.93065613426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45974.93065613426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45974.93065613426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45974.93065613426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45974.93065613426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45974.93065613426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45974.93065613426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45974.93065613426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45974.93065613426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45974.93065613426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45974.93065613426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45974.93065613426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45974.93065613426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45974.93065613426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45974.93065613426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45974.93065613426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45974.93065613426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45974.93065613426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45974.93065613426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45974.93065613426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45974.93065613426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45974.93065613426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45974.93065613426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45974.93065613426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45974.93065613426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45974.93065613426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45974.93065613426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45974.93065613426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45974.93065613426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45974.93065613426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45974.93065613426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45974.93065613426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45974.93065613426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45974.93065613426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45974.93065613426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45974.93065613426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45974.93065613426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45974.93065613426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45974.93065613426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45974.93065613426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45974.93065613426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45974.93065613426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45974.93065613426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45974.93065613426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45974.93065613426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45974.93065613426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45974.93065613426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45974.93065613426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45974.93065613426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45974.93065613426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45974.93065613426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45974.93065613426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45974.93065613426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45974.93065613426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45974.93065613426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45974.93065613426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45974.93065613426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45974.93065613426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45974.93065613426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45974.93065613426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45974.93065613426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45974.93065613426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45974.93065613426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45974.93065613426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45974.93065613426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45974.93065613426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45974.93065613426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45974.93065613426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45974.93065613426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45974.93065613426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45974.93065613426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45974.93065613426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45974.93065613426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45974.93065613426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45974.93065613426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45974.93065613426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45974.93065613426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45974.93065613426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45974.93065613426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45974.93065613426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45974.93065613426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45974.93065613426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45974.93065613426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45974.93065613426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45974.93065613426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45974.93065613426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45974.93065613426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45974.93065613426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45974.93065613426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45974.93065613426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45974.93065613426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45974.93065613426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45974.93065613426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45974.93065613426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45974.93065613426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45974.93065613426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45974.93065613426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45974.93065613426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45974.93065613426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45974.93065613426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45974.93065613426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45974.93065613426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45974.93065613426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45974.93065613426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45974.93065613426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45974.93065613426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45974.93065613426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45974.93065613426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45974.93065613426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45974.93065613426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45974.93065613426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45974.93065613426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45974.93065613426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45974.93065613426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45974.93065613426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45974.93065613426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45974.93065613426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45974.93065613426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45974.93065613426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45974.93065613426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45974.93065613426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45974.93065613426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45974.93065613426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45974.93065613426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45974.93065613426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45974.93065613426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45974.93065613426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45974.93065613426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45974.93065613426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45974.93065613426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45974.93065613426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45974.93065613426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45974.93065613426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45974.93065613426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45974.93065613426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45974.93065613426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45974.93065613426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45974.93065613426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45974.93065613426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45974.93065613426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45974.93065613426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45974.93065613426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45974.93065613426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45974.93065613426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45974.93065613426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45974.93065613426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45974.93065613426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45974.93065613426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45974.93065613426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45974.93065613426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45974.93065613426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45974.93065613426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45974.93065613426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45974.93065613426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45974.93065613426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45974.93065613426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45974.93065613426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45974.93065613426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45974.93065613426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45974.93065613426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45974.93065613426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45974.93065613426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45974.93065613426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45974.93065613426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45974.93065613426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45974.93065613426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45974.93065613426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45974.93065613426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45974.93065613426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45974.93065613426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45974.93065613426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45974.93065613426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45974.93065613426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45974.93065613426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45974.93065613426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45974.93065613426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45974.93065613426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45974.93065613426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45974.93065613426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45974.93065613426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45974.93065613426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45974.93065613426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45974.93065613426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45974.93065613426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45974.93065613426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45974.93065613426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45974.93065613426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45974.93065613426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45974.93065613426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45974.93065613426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45974.93065613426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45974.93065613426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45974.93065613426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45974.93065613426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45974.93065613426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45974.93065613426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45974.93065613426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45974.93065613426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45974.93065613426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45974.93065613426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45974.93065613426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45974.93065613426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45974.93065613426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45974.93065613426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45974.93065613426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45974.93065613426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45974.93065613426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45974.93065613426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45974.93065613426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45974.93065613426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45974.93065613426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45974.93065613426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45974.93065613426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45974.93065613426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45974.93065613426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45974.93065613426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45974.93065613426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45974.93065613426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45974.93065613426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45974.93065613426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45974.93065613426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45974.93065613426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45974.93065613426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45974.93065613426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45974.93065613426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45974.93065613426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45974.93065613426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45974.93065613426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45974.93065613426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45974.93065613426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45974.93065613426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45974.93065613426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45974.93065613426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45974.93065613426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45974.93065613426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45974.93065613426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45974.93065613426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45974.93065613426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45974.93065613426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45974.93065613426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45974.93065613426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45974.93065613426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45974.93065613426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45974.93065613426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45974.93065613426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45974.93065613426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45974.93065613426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45974.93065613426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45974.93065613426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45974.93065613426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45974.93065613426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45974.93065613426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45974.93065613426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45974.93065613426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45974.93065613426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45974.93065613426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45974.93065613426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45974.93065613426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45974.93065613426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45974.93065613426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45974.93065613426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45974.93065613426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45974.93065613426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45974.93065613426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45974.93065613426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45974.93065613426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45974.93065613426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45974.93065613426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45974.93065613426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45974.93065613426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45974.93065613426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45974.93065613426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45974.93065613426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45974.93065613426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45974.93065613426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45974.93065613426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45974.93065613426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45974.93065613426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271.44993854166387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34913</v>
      </c>
      <c r="E3" s="95" t="s">
        <v>39021</v>
      </c>
      <c r="F3" s="96"/>
      <c r="G3" s="97">
        <f ca="1">IFERROR(NOW()-F3,"")</f>
        <v>45974.93065613426</v>
      </c>
      <c r="H3" s="96">
        <v>45974.845023148147</v>
      </c>
      <c r="I3" s="135" t="str">
        <f>IFERROR(VLOOKUP(D3,DB!A:F,6,0),"")</f>
        <v>Generator-SG</v>
      </c>
      <c r="J3" s="135" t="str">
        <f>IFERROR(VLOOKUP(D3,DB!A:G,7,0),"")</f>
        <v>Vandalized</v>
      </c>
      <c r="K3" s="98" t="s">
        <v>39111</v>
      </c>
      <c r="L3" s="92" t="str">
        <f>IFERROR(VLOOKUP(D3,DB!A:I,9,0),"")</f>
        <v>Latis</v>
      </c>
    </row>
    <row r="4" spans="1:16" ht="15" customHeight="1">
      <c r="A4" s="135"/>
      <c r="B4" s="135" t="str">
        <f>IFERROR(VLOOKUP(D4,DB!A:K,11,0),"")</f>
        <v/>
      </c>
      <c r="C4" s="94"/>
      <c r="D4" s="92"/>
      <c r="E4" s="95"/>
      <c r="F4" s="96"/>
      <c r="G4" s="97">
        <f ca="1">IFERROR(NOW()-F4,"")</f>
        <v>45974.93065613426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45974.93065613426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45974.93065613426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45974.93065613426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45974.93065613426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45974.93065613426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45974.93065613426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45974.93065613426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45974.93065613426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45974.93065613426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45974.93065613426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45974.93065613426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45974.93065613426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45974.93065613426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45974.93065613426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45974.93065613426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45974.93065613426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45974.93065613426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45974.93065613426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45974.93065613426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45974.93065613426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45974.93065613426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45974.93065613426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45974.93065613426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45974.93065613426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45974.93065613426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45974.93065613426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45974.93065613426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45974.93065613426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45974.93065613426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45974.93065613426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45974.93065613426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45974.93065613426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45974.93065613426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45974.93065613426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45974.93065613426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45974.93065613426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45974.93065613426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45974.93065613426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45974.93065613426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45974.93065613426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45974.93065613426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45974.93065613426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45974.93065613426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45974.93065613426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45974.93065613426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45974.93065613426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45974.93065613426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45974.93065613426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45974.93065613426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45974.93065613426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45974.93065613426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45974.93065613426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45974.93065613426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45974.93065613426</v>
      </c>
      <c r="H58" s="96"/>
      <c r="I58" s="135" t="str">
        <f>IFERROR(VLOOKUP(D58,DB!A:F,6,0),"")</f>
        <v/>
      </c>
      <c r="J58" s="135" t="str">
        <f>IFERROR(VLOOKUP(D58,DB!A:G,7,0),"")</f>
        <v/>
      </c>
      <c r="K58" s="98"/>
      <c r="L58" s="92"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83.098595949071751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48.741778819443425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8" ca="1" si="1">IFERROR(NOW()-F4,"")</f>
        <v>26.269545023147657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36049</v>
      </c>
      <c r="E6" s="124" t="s">
        <v>39021</v>
      </c>
      <c r="F6" s="157">
        <v>45974.832604166666</v>
      </c>
      <c r="G6" s="126">
        <f t="shared" ca="1" si="1"/>
        <v>9.8051967594074085E-2</v>
      </c>
      <c r="H6" s="125">
        <v>45974.826354166667</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c r="E7" s="124"/>
      <c r="F7" s="124"/>
      <c r="G7" s="126">
        <f t="shared" ca="1" si="1"/>
        <v>45974.93065613426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45974.93065613426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45974.93065613426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45974.93065613426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45974.93065613426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45974.93065613426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45974.93065613426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45974.93065613426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45974.93065613426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45974.93065613426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45974.93065613426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45974.93065613426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45974.93065613426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45974.93065613426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45974.93065613426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45974.93065613426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45974.93065613426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45974.93065613426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45974.93065613426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45974.93065613426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45974.93065613426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45974.93065613426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45974.93065613426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45974.93065613426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45974.93065613426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45974.93065613426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45974.93065613426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45974.93065613426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45974.93065613426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45974.93065613426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45974.93065613426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45974.93065613426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45974.93065613426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45974.93065613426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45974.93065613426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45974.93065613426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45974.93065613426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45974.93065613426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45974.93065613426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45974.93065613426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45974.93065613426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45974.93065613426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45974.93065613426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45974.93065613426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45974.93065613426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45974.93065613426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45974.93065613426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45974.93065613426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45974.93065613426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45974.93065613426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45974.93065613426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45974.93065613426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45974.93065613426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45974.93065613426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45974.93065613426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45974.93065613426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45974.93065613426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45974.93065613426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45974.93065613426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45974.93065613426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45974.93065613426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45974.93065613426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45974.93065613426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45974.93065613426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45974.93065613426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45974.93065613426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45974.93065613426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45974.93065613426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45974.93065613426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45974.93065613426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45974.93065613426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45974.93065613426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45974.93065613426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45974.93065613426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45974.93065613426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45974.93065613426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45974.93065613426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45974.93065613426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45974.93065613426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45974.93065613426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45974.93065613426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45974.93065613426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45974.93065613426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45974.93065613426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45974.93065613426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45974.93065613426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45974.93065613426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45974.93065613426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45974.93065613426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45974.93065613426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45974.93065613426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45974.93065613426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45974.93065613426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45974.93065613426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45974.93065613426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45974.93065613426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45974.93065613426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45974.93065613426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45974.93065613426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45974.93065613426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45974.93065613426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45974.93065613426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45974.93065613426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45974.93065613426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45974.93065613426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45974.93065613426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45974.93065613426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45974.93065613426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45974.93065613426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45974.93065613426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45974.93065613426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45974.93065613426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45974.93065613426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45974.93065613426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45974.93065613426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45974.93065613426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45974.93065613426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45974.93065613426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45974.93065613426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45974.93065613426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45974.93065613426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45974.93065613426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45974.93065613426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45974.93065613426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45974.93065613426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45974.93065613426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45974.93065613426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45974.93065613426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45974.93065613426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45974.93065613426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45974.93065613426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45974.93065613426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45974.93065613426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45974.93065613426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45974.93065613426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45974.93065613426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45974.93065613426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45974.93065613426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45974.93065613426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45974.93065613426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45974.93065613426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45974.93065613426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45974.93065613426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45974.93065613426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45974.93065613426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45974.93065613426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45974.93065613426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45974.93065613426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45974.93065613426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45974.93065613426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45974.93065613426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45974.93065613426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45974.93065613426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45974.93065613426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45974.93065613426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45974.93065613426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45974.93065613426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45974.93065613426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45974.93065613426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45974.93065613426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45974.93065613426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45974.93065613426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45974.93065613426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45974.93065613426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45974.93065613426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45974.93065613426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45974.93065613426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45974.93065613426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45974.93065613426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45974.93065613426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45974.93065613426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45974.93065613426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45974.93065613426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45974.93065613426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45974.93065613426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45974.93065613426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45974.93065613426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45974.93065613426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45974.93065613426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45974.93065613426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45974.93065613426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45974.93065613426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45974.93065613426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45974.93065613426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45974.93065613426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45974.93065613426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45974.93065613426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45974.93065613426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45974.93065613426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45974.93065613426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45974.93065613426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45974.93065613426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45974.93065613426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45974.93065613426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45974.93065613426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45974.93065613426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45974.93065613426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45974.93065613426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45974.93065613426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45974.93065613426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45974.93065613426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45974.93065613426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45974.93065613426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45974.93065613426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45974.93065613426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45974.93065613426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45974.93065613426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45974.93065613426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45974.93065613426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45974.93065613426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45974.93065613426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45974.93065613426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45974.93065613426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45974.93065613426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45974.93065613426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45974.93065613426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45974.93065613426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45974.93065613426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45974.93065613426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45974.93065613426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45974.93065613426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45974.93065613426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45974.93065613426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45974.93065613426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45974.93065613426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45974.93065613426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45974.93065613426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45974.93065613426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45974.93065613426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45974.93065613426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45974.93065613426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45974.93065613426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45974.93065613426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45974.93065613426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45974.93065613426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45974.93065613426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45974.93065613426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45974.93065613426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45974.93065613426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45974.93065613426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45974.93065613426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45974.93065613426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45974.93065613426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45974.93065613426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45974.93065613426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45974.93065613426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45974.93065613426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45974.93065613426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45974.93065613426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45974.93065613426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45974.93065613426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45974.93065613426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45974.93065613426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45974.93065613426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45974.93065613426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45974.93065613426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45974.93065613426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45974.93065613426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45974.93065613426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45974.93065613426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45974.93065613426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45974.93065613426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45974.93065613426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45974.93065613426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45974.93065613426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45974.93065613426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45974.93065613426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45974.93065613426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45974.93065613426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45974.93065613426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45974.93065613426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45974.93065613426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45974.93065613426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45974.93065613426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45974.93065613426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45974.93065613426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45974.93065613426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45974.93065613426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45974.93065613426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45974.93065613426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45974.93065613426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45974.93065613426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45974.93065613426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45974.93065613426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45974.93065613426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45974.93065613426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45974.93065613426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45974.93065613426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45974.93065613426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45974.93065613426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45974.93065613426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45974.93065613426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45974.93065613426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45974.93065613426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45974.93065613426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45974.93065613426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45974.93065613426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45974.93065613426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45974.93065613426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45974.93065613426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45974.93065613426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45974.93065613426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45974.93065613426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45974.93065613426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45974.93065613426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45974.93065613426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45974.93065613426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45974.93065613426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45974.93065613426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45974.93065613426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45974.93065613426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45974.93065613426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45974.93065613426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45974.93065613426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45974.93065613426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45974.93065613426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45974.93065613426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45974.93065613426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45974.93065613426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45974.93065613426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45974.93065613426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45974.93065613426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45974.93065613426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45974.93065613426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45974.93065613426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45974.93065613426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45974.93065613426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45974.93065613426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45974.93065613426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45974.93065613426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45974.93065613426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45974.93065613426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45974.93065613426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45974.93065613426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45974.93065613426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45974.93065613426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45974.93065613426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45974.93065613426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45974.93065613426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45974.93065613426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45974.93065613426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45974.93065613426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45974.93065613426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45974.93065613426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45974.93065613426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45974.93065613426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45974.93065613426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45974.93065613426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