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67" documentId="120_S{2AC9BD13-BADA-5192-A53E-5A8FF88502F6}" xr6:coauthVersionLast="47" xr6:coauthVersionMax="47" xr10:uidLastSave="{FCD85722-6A8E-4015-BAF2-F7B6A4BE88E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<sst xmlns="http://schemas.openxmlformats.org/spreadsheetml/2006/main" count="180265" uniqueCount="39117">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</sst>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323.86846608796623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45986.816892013892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45986.816892013892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45986.816892013892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45986.816892013892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45986.816892013892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45986.816892013892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45986.816892013892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45986.816892013892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45986.816892013892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45986.816892013892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45986.816892013892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45986.816892013892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45986.816892013892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45986.816892013892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45986.816892013892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45986.816892013892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45986.816892013892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45986.816892013892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45986.816892013892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45986.816892013892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45986.816892013892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45986.816892013892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45986.816892013892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45986.816892013892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45986.816892013892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45986.816892013892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45986.816892013892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45986.816892013892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45986.816892013892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45986.816892013892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45986.816892013892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45986.816892013892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45986.816892013892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45986.816892013892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45986.816892013892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45986.816892013892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45986.816892013892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45986.816892013892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45986.816892013892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45986.816892013892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45986.816892013892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45986.816892013892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45986.816892013892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45986.816892013892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45986.816892013892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45986.816892013892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45986.816892013892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45986.816892013892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45986.816892013892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45986.816892013892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45986.816892013892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45986.816892013892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45986.816892013892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45986.816892013892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45986.816892013892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161.81705428240821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2.4294730324108968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45986.816892013892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45986.81689224537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45986.81689224537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45986.81689224537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45986.81689224537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45986.81689224537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45986.81689224537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45986.81689224537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45986.81689224537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45986.81689224537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45986.81689224537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45986.81689224537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45986.81689224537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45986.81689224537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45986.81689224537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45986.81689224537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45986.81689224537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45986.81689224537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45986.81689224537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45986.81689224537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45986.81689224537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45986.81689224537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45986.81689224537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45986.81689224537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45986.81689224537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45986.81689224537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45986.81689224537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45986.81689224537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45986.81689224537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45986.81689224537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45986.81689224537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45986.81689224537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45986.81689224537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45986.81689224537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45986.81689224537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45986.81689224537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45986.81689224537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45986.81689224537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45986.81689224537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45986.81689224537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45986.81689224537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45986.81689224537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45986.81689224537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45986.81689224537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45986.81689224537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45986.81689224537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45986.81689224537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45986.81689224537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45986.81689224537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45986.81689224537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45986.81689224537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45986.81689224537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45986.81689224537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45986.81689224537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45986.81689224537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45986.81689224537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45986.81689224537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45986.81689224537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45986.81689224537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45986.81689224537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45986.81689224537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45986.81689224537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45986.81689224537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45986.81689224537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45986.81689224537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45986.81689224537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45986.81689224537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45986.81689224537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45986.81689224537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45986.81689224537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45986.81689224537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45986.81689224537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45986.81689224537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45986.81689224537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45986.81689224537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45986.81689224537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45986.81689224537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45986.81689224537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45986.81689224537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45986.81689224537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45986.81689224537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45986.81689224537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45986.81689224537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45986.81689224537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45986.81689224537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45986.81689224537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45986.81689224537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45986.81689224537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45986.81689224537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45986.81689224537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45986.81689224537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45986.81689224537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45986.81689224537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45986.81689224537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45986.81689224537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45986.81689224537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45986.81689224537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45986.81689224537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45986.81689224537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45986.81689224537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45986.81689224537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45986.81689224537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45986.81689224537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45986.81689224537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45986.81689224537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45986.81689224537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45986.81689224537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45986.81689224537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45986.81689224537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45986.81689224537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45986.81689224537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45986.81689224537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45986.81689224537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45986.81689224537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45986.81689224537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45986.81689224537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45986.81689224537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45986.81689224537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45986.81689224537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45986.81689224537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45986.81689224537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45986.81689224537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45986.81689224537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45986.81689224537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45986.81689224537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45986.81689224537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45986.81689224537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45986.81689224537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45986.81689224537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45986.81689224537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45986.81689224537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45986.81689224537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45986.81689224537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45986.81689224537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45986.81689224537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45986.81689224537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45986.81689224537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45986.81689224537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45986.81689224537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45986.81689224537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45986.81689224537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45986.81689224537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45986.81689224537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45986.81689224537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45986.81689224537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45986.81689224537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45986.81689224537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45986.81689224537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45986.81689224537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45986.81689224537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45986.81689224537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45986.81689224537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45986.81689224537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45986.81689224537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45986.81689224537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45986.81689224537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45986.81689224537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45986.81689224537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45986.81689224537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45986.81689224537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45986.81689224537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45986.81689224537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45986.81689224537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45986.81689224537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45986.81689224537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45986.81689224537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45986.81689224537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45986.81689224537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45986.81689224537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45986.81689224537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45986.81689224537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45986.81689224537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45986.81689224537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45986.81689224537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45986.81689224537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45986.81689224537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45986.81689224537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45986.81689224537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45986.81689224537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45986.81689224537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45986.81689224537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45986.81689224537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45986.81689224537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45986.81689224537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45986.81689224537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45986.81689224537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45986.81689224537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45986.81689224537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45986.81689224537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45986.81689224537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45986.81689224537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45986.81689224537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45986.81689224537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45986.81689224537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45986.81689224537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45986.81689224537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45986.81689224537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45986.81689224537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45986.81689224537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45986.81689224537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45986.81689224537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45986.81689224537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45986.81689224537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45986.81689224537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45986.81689224537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45986.81689224537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45986.81689224537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45986.81689224537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45986.81689224537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45986.81689224537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45986.81689224537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45986.81689224537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45986.81689224537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45986.81689224537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45986.81689224537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45986.81689224537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45986.81689224537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45986.81689224537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45986.81689224537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45986.81689224537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45986.81689224537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45986.81689224537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45986.81689224537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45986.81689224537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45986.81689224537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45986.81689224537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45986.81689224537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45986.81689224537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45986.81689224537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45986.81689224537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45986.81689224537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45986.81689224537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45986.81689224537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45986.81689224537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45986.81689224537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45986.81689224537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45986.81689224537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45986.81689224537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45986.81689224537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45986.81689224537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45986.81689224537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45986.81689224537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45986.81689224537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45986.81689224537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45986.81689224537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45986.81689224537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45986.81689224537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45986.81689224537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45986.81689224537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45986.81689224537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45986.81689224537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45986.81689224537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45986.81689224537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45986.81689224537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45986.81689224537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45986.81689224537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45986.81689224537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45986.81689224537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45986.81689224537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45986.81689224537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45986.81689224537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45986.81689224537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45986.81689224537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45986.81689224537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45986.81689224537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45986.81689224537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45986.81689224537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45986.81689224537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45986.81689224537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45986.81689224537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45986.81689224537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45986.81689224537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45986.81689224537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45986.81689224537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45986.81689224537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45986.81689224537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45986.81689224537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45986.81689224537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45986.81689224537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45986.81689224537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45986.81689224537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45986.81689224537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45986.81689224537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45986.81689224537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45986.81689224537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45986.81689224537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45986.81689224537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45986.81689224537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45986.81689224537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45986.81689224537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45986.81689224537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45986.81689224537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45986.81689224537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45986.81689224537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45986.81689224537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45986.81689224537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45986.81689224537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45986.81689224537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45986.81689224537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45986.81689224537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45986.81689224537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45986.81689224537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45986.81689224537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45986.81689224537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45986.81689224537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45986.81689224537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45986.81689224537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45986.81689224537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45986.81689224537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45986.81689224537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45986.81689224537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45986.81689224537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45986.81689224537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45986.81689224537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45986.81689224537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45986.81689224537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45986.81689224537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45986.81689224537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45986.81689224537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45986.81689224537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45986.81689224537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45986.81689224537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45986.81689224537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45986.81689224537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45986.81689224537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45986.81689224537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45986.81689224537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45986.81689224537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45986.81689224537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45986.81689224537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45986.81689224537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45986.81689224537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45986.81689224537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45986.81689224537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45986.81689224537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45986.81689224537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45986.81689224537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45986.81689224537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45986.81689224537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45986.81689224537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45986.81689224537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45986.81689224537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45986.81689224537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45986.81689224537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45986.81689224537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45986.81689224537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45986.81689224537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45986.81689224537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45986.81689224537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45986.81689224537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45986.81689224537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45986.81689224537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45986.81689224537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45986.81689224537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45986.81689224537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45986.81689224537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45986.81689224537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45986.81689224537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45986.81689224537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45986.81689224537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45986.81689224537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45986.81689224537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45986.81689224537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45986.81689224537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45986.81689224537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45986.81689224537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45986.81689224537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45986.81689224537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45986.81689224537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45986.81689224537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45986.81689224537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45986.81689224537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45986.81689224537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45986.81689224537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45986.81689224537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45986.81689224537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45986.81689224537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45986.81689224537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45986.81689224537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45986.81689224537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45986.81689224537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45986.81689224537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45986.81689224537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45986.81689224537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45986.81689224537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45986.81689224537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45986.81689224537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45986.81689224537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45986.81689224537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45986.81689224537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45986.81689224537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45986.81689224537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45986.81689224537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45986.81689224537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45986.81689224537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45986.81689224537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45986.81689224537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45986.81689224537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45986.81689224537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45986.81689224537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45986.81689224537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45986.81689224537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45986.81689224537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45986.81689224537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45986.81689224537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45986.81689224537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45986.81689224537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45986.81689224537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45986.81689224537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45986.81689224537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45986.81689224537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45986.81689224537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45986.81689224537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45986.81689224537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45986.81689224537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45986.81689224537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45986.81689224537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45986.81689224537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45986.81689224537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45986.81689224537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45986.81689224537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45986.81689224537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45986.81689224537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45986.81689224537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45986.81689224537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45986.81689224537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45986.81689224537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45986.81689224537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45986.81689224537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45986.81689224537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45986.81689224537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45986.81689224537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45986.81689224537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45986.81689224537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45986.81689224537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45986.81689224537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45986.81689224537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45986.81689224537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45986.81689224537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45986.81689224537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45986.81689224537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45986.81689224537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45986.81689224537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45986.81689224537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45986.81689224537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45986.81689224537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45986.81689224537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45986.81689224537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45986.81689224537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45986.81689224537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45986.81689224537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45986.81689224537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45986.81689224537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45986.81689224537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45986.81689224537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45986.81689224537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45986.81689224537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45986.81689224537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45986.81689224537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45986.81689224537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45986.81689224537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45986.81689224537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45986.81689224537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45986.81689224537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45986.81689224537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45986.81689224537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45986.81689224537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45986.81689224537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45986.81689224537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45986.81689224537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45986.81689224537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45986.81689224537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45986.81689224537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45986.81689224537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45986.81689224537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45986.81689224537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45986.81689224537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45986.81689224537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45986.81689224537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45986.81689224537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45986.81689224537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45986.81689224537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45986.81689224537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45986.81689224537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45986.81689224537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45986.81689224537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45986.81689224537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45986.81689224537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45986.81689224537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45986.81689224537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45986.81689224537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45986.81689224537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45986.81689224537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45986.81689224537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45986.81689224537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45986.81689224537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45986.81689224537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45986.81689224537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45986.81689224537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45986.81689224537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45986.81689224537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45986.81689224537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45986.81689224537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45986.81689224537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45986.81689224537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45986.81689224537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45986.81689224537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45986.81689224537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45986.81689224537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45986.81689224537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45986.81689224537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45986.81689224537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45986.81689224537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45986.81689224537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45986.81689224537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45986.81689224537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45986.81689224537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45986.81689224537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45986.81689224537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45986.81689224537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45986.81689224537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45986.81689224537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45986.81689224537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45986.81689224537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45986.81689224537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45986.81689224537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45986.81689224537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45986.81689224537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45986.81689224537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45986.81689224537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45986.81689224537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45986.81689224537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45986.81689224537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45986.81689224537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45986.81689224537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45986.81689224537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45986.81689224537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45986.81689224537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45986.81689224537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45986.81689224537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45986.81689224537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45986.81689224537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45986.81689224537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45986.81689224537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45986.81689224537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45986.81689224537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45986.81689224537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45986.81689224537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45986.81689224537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45986.81689224537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45986.81689224537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45986.81689224537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45986.81689224537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45986.81689224537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45986.81689224537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45986.81689224537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45986.81689224537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45986.81689224537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45986.81689224537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45986.81689224537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45986.81689224537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45986.81689224537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45986.81689224537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45986.81689224537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45986.81689224537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45986.81689224537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45986.81689224537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45986.81689224537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45986.81689224537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45986.81689224537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45986.81689224537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45986.81689224537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45986.81689224537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45986.81689224537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45986.81689224537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45986.81689224537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45986.81689224537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45986.81689224537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45986.81689224537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45986.81689224537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45986.81689224537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45986.81689224537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45986.81689224537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45986.81689224537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45986.81689224537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45986.81689224537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45986.81689224537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45986.81689224537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45986.81689224537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45986.81689224537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45986.81689224537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45986.81689224537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45986.81689224537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45986.81689224537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45986.81689224537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45986.81689224537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45986.81689224537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45986.81689224537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45986.81689224537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45986.81689224537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45986.81689224537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45986.81689224537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45986.81689224537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45986.81689224537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45986.81689224537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45986.81689224537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45986.81689224537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45986.81689224537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45986.81689224537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45986.81689224537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45986.81689224537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45986.81689224537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45986.81689224537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45986.81689224537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45986.81689224537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45986.81689224537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45986.81689224537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45986.81689224537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45986.81689224537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45986.81689224537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45986.81689224537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45986.81689224537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45986.81689224537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45986.81689224537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45986.81689224537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45986.81689224537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45986.81689224537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45986.81689224537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45986.81689224537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45986.81689224537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45986.81689224537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45986.81689224537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45986.81689224537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45986.81689224537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45986.81689224537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45986.81689224537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45986.81689224537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45986.81689224537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45986.81689224537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45986.81689224537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45986.81689224537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45986.81689224537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45986.81689224537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45986.81689224537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45986.81689224537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45986.81689224537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45986.81689224537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45986.81689224537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45986.81689224537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45986.81689224537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45986.81689224537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45986.81689224537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45986.81689224537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45986.81689224537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45986.81689224537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45986.81689224537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45986.81689224537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45986.81689224537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45986.81689224537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45986.81689224537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45986.81689224537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45986.81689224537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45986.81689224537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45986.81689224537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45986.81689224537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45986.81689224537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45986.81689224537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45986.81689224537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45986.81689224537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45986.81689224537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45986.81689224537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45986.81689224537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45986.81689224537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45986.81689224537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45986.81689224537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45986.81689224537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45986.81689224537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45986.81689224537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45986.81689224537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45986.81689224537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45986.81689224537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45986.81689224537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45986.81689224537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45986.81689224537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45986.81689224537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45986.81689224537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45986.81689224537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45986.81689224537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45986.81689224537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45986.81689224537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45986.81689224537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45986.81689224537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45986.81689224537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45986.81689224537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45986.81689224537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45986.81689224537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45986.81689224537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45986.81689224537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45986.81689224537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45986.81689224537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45986.81689224537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45986.81689224537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45986.81689224537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45986.81689224537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45986.81689224537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45986.81689224537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45986.81689224537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45986.81689224537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45986.81689224537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45986.81689224537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45986.81689224537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45986.81689224537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45986.81689224537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45986.81689224537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45986.81689224537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45986.81689224537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45986.81689224537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45986.81689224537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45986.81689224537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45986.81689224537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45986.81689224537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45986.81689224537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45986.81689224537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45986.81689224537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45986.81689224537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45986.81689224537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45986.81689224537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45986.81689224537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45986.81689224537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45986.81689224537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45986.81689224537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45986.81689224537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45986.81689224537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45986.81689224537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45986.81689224537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45986.81689224537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45986.81689224537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45986.81689224537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45986.81689224537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45986.81689224537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45986.81689224537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45986.81689224537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45986.81689224537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45986.81689224537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45986.81689224537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45986.81689224537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45986.81689224537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45986.81689224537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45986.81689224537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45986.81689224537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45986.81689224537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45986.81689224537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45986.81689224537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45986.81689224537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45986.81689224537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45986.81689224537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45986.81689224537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45986.81689224537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45986.81689224537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45986.81689224537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45986.81689224537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45986.81689224537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45986.81689224537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45986.81689224537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45986.81689224537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45986.81689224537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45986.81689224537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45986.81689224537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45986.81689224537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45986.81689224537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45986.81689224537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45986.81689224537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45986.81689224537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45986.81689224537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45986.81689224537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45986.81689224537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45986.81689224537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45986.81689224537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45986.81689224537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45986.81689224537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45986.81689224537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45986.81689224537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45986.81689224537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45986.81689224537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45986.81689224537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45986.81689224537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45986.81689224537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45986.81689224537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45986.81689224537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45986.81689224537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45986.81689224537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45986.81689224537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45986.81689224537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45986.81689224537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45986.81689224537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45986.81689224537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45986.81689224537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45986.81689224537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45986.81689224537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45986.81689224537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45986.81689224537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45986.81689224537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45986.81689224537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45986.81689224537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45986.81689224537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45986.81689224537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45986.81689224537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45986.81689224537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45986.81689224537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45986.81689224537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45986.81689224537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45986.81689224537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45986.81689224537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45986.81689224537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45986.81689224537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45986.81689224537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45986.81689224537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45986.81689224537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45986.81689224537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45986.81689224537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45986.81689224537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45986.81689224537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45986.81689224537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45986.81689224537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45986.81689224537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45986.81689224537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45986.81689224537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45986.81689224537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45986.81689224537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45986.81689224537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45986.81689224537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45986.81689224537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45986.81689224537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45986.81689224537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45986.81689224537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45986.81689224537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45986.81689224537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45986.81689224537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45986.81689224537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45986.81689224537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45986.81689224537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45986.81689224537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45986.81689224537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45986.81689224537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45986.81689224537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45986.81689224537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45986.81689224537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45986.81689224537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45986.81689224537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45986.81689224537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45986.81689224537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45986.81689224537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45986.81689224537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45986.81689224537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45986.81689224537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45986.81689224537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45986.81689224537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45986.81689224537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45986.81689224537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45986.81689224537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45986.81689224537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45986.81689224537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45986.81689224537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45986.81689224537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45986.81689224537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45986.81689224537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45986.81689224537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45986.81689224537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45986.81689224537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45986.81689224537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45986.81689224537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45986.81689224537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45986.81689224537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45986.81689224537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45986.81689224537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45986.81689224537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45986.81689224537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45986.81689224537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45986.81689224537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45986.81689224537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45986.81689224537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45986.81689224537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45986.81689224537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45986.81689224537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45986.81689224537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45986.81689224537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45986.81689224537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45986.81689224537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45986.81689224537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45986.81689224537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45986.81689224537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45986.81689224537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45986.81689224537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45986.81689224537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45986.81689224537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45986.81689224537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45986.81689224537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45986.81689224537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45986.81689224537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45986.81689224537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45986.81689224537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45986.81689224537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45986.81689224537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45986.81689224537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45986.81689224537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45986.81689224537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45986.81689224537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45986.81689224537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45986.81689224537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45986.81689224537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45986.81689224537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45986.81689224537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45986.81689224537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45986.81689224537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45986.81689224537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45986.81689224537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45986.81689224537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45986.81689224537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45986.81689224537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45986.81689224537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45986.81689224537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45986.81689224537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45986.81689224537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45986.81689224537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45986.81689224537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45986.81689224537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45986.81689224537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45986.81689224537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45986.81689224537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45986.81689224537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45986.81689224537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45986.81689224537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45986.81689224537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45986.81689224537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45986.81689224537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45986.81689224537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45986.81689224537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45986.81689224537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45986.81689224537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45986.81689224537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45986.81689224537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45986.81689224537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45986.81689224537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45986.81689224537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45986.81689224537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45986.81689224537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45986.81689224537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45986.81689224537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45986.81689224537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45986.81689224537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45986.81689224537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45986.81689224537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45986.81689224537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45986.81689224537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45986.81689224537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45986.81689224537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45986.81689224537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45986.81689224537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45986.81689224537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45986.81689224537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45986.81689224537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45986.81689224537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45986.81689224537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45986.81689224537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45986.81689224537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45986.81689224537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45986.81689224537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45986.81689224537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45986.81689224537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45986.81689224537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45986.81689224537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45986.81689224537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45986.81689224537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45986.81689224537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45986.81689224537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45986.81689224537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45986.81689224537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45986.81689224537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45986.81689224537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45986.81689224537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45986.81689224537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45986.81689224537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45986.81689224537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45986.81689224537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45986.81689224537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45986.81689224537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45986.81689224537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45986.81689224537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45986.81689224537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45986.81689224537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45986.81689224537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45986.81689224537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45986.81689224537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45986.81689224537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45986.81689224537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45986.81689224537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45986.81689224537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45986.81689224537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45986.81689224537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45986.81689224537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45986.81689224537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45986.81689224537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45986.81689224537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45986.81689224537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45986.81689224537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45986.81689224537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45986.81689224537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45986.81689224537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45986.81689224537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45986.81689224537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45986.81689224537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45986.81689224537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45986.81689224537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45986.81689224537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45986.81689224537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45986.81689224537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45986.81689224537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45986.81689224537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45986.81689224537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45986.81689224537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45986.81689224537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45986.81689224537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45986.81689224537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45986.81689224537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45986.81689224537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45986.81689224537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45986.81689224537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45986.81689224537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45986.81689224537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45986.81689224537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45986.81689224537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45986.81689224537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45986.81689224537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45986.81689224537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45986.81689224537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45986.81689224537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45986.81689224537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45986.81689224537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45986.81689224537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45986.81689224537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45986.81689224537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45986.81689224537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45986.81689224537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45986.81689224537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45986.81689224537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45986.81689224537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45986.81689224537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45986.81689224537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45986.81689224537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45986.81689224537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45986.81689224537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45986.81689224537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45986.81689224537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45986.81689224537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45986.81689224537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45986.81689224537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45986.81689224537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45986.81689224537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45986.81689224537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45986.81689224537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45986.81689224537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45986.81689224537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45986.81689224537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45986.81689224537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45986.81689224537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283.33617442129616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5" ca="1" si="0">IFERROR(NOW()-F3,"")</f>
        <v>45986.816892013892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45986.816892013892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45986.816892013892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45986.816892013892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45986.816892013892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45986.816892013892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45986.816892013892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45986.816892013892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45986.816892013892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45986.816892013892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45986.816892013892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45986.816892013892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45986.816892013892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45986.816892013892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45986.816892013892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45986.816892013892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45986.816892013892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45986.816892013892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45986.816892013892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45986.816892013892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45986.816892013892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45986.816892013892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45986.816892013892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45986.816892013892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45986.816892013892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45986.816892013892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45986.816892013892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45986.816892013892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45986.816892013892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45986.816892013892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45986.816892013892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45986.816892013892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45986.816892013892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45986.816892013892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45986.816892013892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45986.816892013892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45986.816892013892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45986.816892013892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45986.816892013892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45986.816892013892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45986.816892013892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45986.816892013892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45986.816892013892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45986.816892013892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45986.816892013892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45986.816892013892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45986.816892013892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45986.816892013892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45986.816892013892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45986.816892013892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45986.816892013892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45986.816892013892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45986.816892013892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45986.816892013892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45986.816892013892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45986.816892013892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45986.816892013892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45986.816892013892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45986.816892013892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45986.816892013892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45986.816892013892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45986.816892013892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45986.816892013892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45986.816892013892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45986.816892013892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45986.816892013892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45986.816892013892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45986.816892013892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45986.816892013892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45986.816892013892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45986.816892013892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45986.816892013892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45986.816892013892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45986.816892013892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45986.816892013892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45986.816892013892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45986.816892013892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45986.816892013892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45986.816892013892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45986.816892013892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45986.816892013892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45986.816892013892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45986.816892013892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45986.816892013892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45986.816892013892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45986.816892013892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45986.816892013892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45986.816892013892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45986.816892013892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45986.816892013892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45986.816892013892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45986.816892013892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45986.816892013892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45986.816892013892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45986.816892013892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45986.816892013892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45986.816892013892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45986.816892013892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45986.816892013892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45986.816892013892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45986.816892013892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45986.816892013892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45986.816892013892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45986.816892013892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45986.816892013892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45986.816892013892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45986.816892013892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45986.816892013892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45986.816892013892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45986.816892013892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45986.816892013892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45986.816892013892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45986.816892013892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45986.816892013892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45986.816892013892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45986.816892013892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45986.816892013892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45986.816892013892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45986.816892013892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45986.816892013892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45986.816892013892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45986.816892013892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45986.816892013892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45986.816892013892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45986.816892013892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45986.816892013892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45986.816892013892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45986.816892013892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45986.816892013892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45986.816892013892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45986.816892013892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45986.816892013892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45986.816892013892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45986.816892013892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45986.816892013892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45986.816892013892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45986.816892013892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45986.816892013892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45986.816892013892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45986.816892013892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45986.816892013892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45986.816892013892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45986.816892013892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45986.816892013892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45986.816892013892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45986.816892013892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45986.816892013892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45986.816892013892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45986.816892013892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45986.816892013892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45986.816892013892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45986.816892013892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45986.816892013892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45986.816892013892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45986.816892013892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45986.816892013892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45986.816892013892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45986.816892013892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45986.816892013892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45986.816892013892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45986.816892013892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45986.816892013892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45986.816892013892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45986.816892013892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45986.816892013892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45986.816892013892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45986.816892013892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45986.816892013892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45986.816892013892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45986.816892013892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45986.816892013892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45986.816892013892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45986.816892013892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45986.816892013892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45986.816892013892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45986.816892013892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45986.816892013892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45986.816892013892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45986.816892013892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45986.816892013892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45986.816892013892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45986.816892013892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45986.816892013892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45986.816892013892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45986.816892013892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45986.816892013892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45986.816892013892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45986.816892013892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45986.816892013892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45986.816892013892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45986.816892013892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45986.816892013892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45986.816892013892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45986.816892013892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45986.816892013892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45986.816892013892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45986.816892013892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45986.816892013892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45986.816892013892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45986.816892013892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45986.816892013892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45986.816892013892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45986.816892013892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45986.816892013892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45986.816892013892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45986.816892013892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45986.816892013892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45986.816892013892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45986.816892013892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45986.816892013892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45986.816892013892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45986.816892013892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45986.816892013892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45986.816892013892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45986.816892013892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45986.816892013892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45986.816892013892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45986.816892013892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45986.816892013892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45986.816892013892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45986.816892013892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45986.816892013892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45986.816892013892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45986.816892013892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45986.816892013892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45986.816892013892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45986.816892013892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45986.816892013892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45986.816892013892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45986.816892013892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45986.816892013892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45986.816892013892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45986.816892013892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45986.816892013892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45986.816892013892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45986.816892013892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45986.816892013892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45986.816892013892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45986.816892013892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45986.816892013892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45986.816892013892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45986.816892013892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45986.816892013892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45986.816892013892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45986.816892013892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45986.816892013892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45986.816892013892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45986.816892013892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45986.816892013892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45986.816892013892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45986.816892013892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45986.816892013892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45986.816892013892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45986.816892013892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45986.816892013892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45986.816892013892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45986.816892013892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45986.816892013892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45986.816892013892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45986.816892013892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45986.816892013892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45986.816892013892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45986.816892013892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45986.816892013892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45986.816892013892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45986.816892013892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45986.816892013892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45986.816892013892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45986.816892013892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45986.816892013892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45986.816892013892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45986.816892013892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45986.816892013892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45986.816892013892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45986.816892013892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45986.816892013892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45986.816892013892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45986.816892013892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45986.816892013892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45986.816892013892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45986.816892013892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45986.816892013892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45986.816892013892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45986.816892013892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45986.816892013892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45986.816892013892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45986.816892013892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45986.816892013892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45986.816892013892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45986.816892013892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45986.816892013892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45986.816892013892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45986.816892013892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45986.816892013892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45986.816892013892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45986.816892013892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45986.816892013892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45986.816892013892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45986.816892013892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45986.816892013892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45986.816892013892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45986.816892013892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45986.816892013892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45986.816892013892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45986.816892013892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45986.816892013892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45986.816892013892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45986.816892013892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45986.816892013892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45986.816892013892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45986.816892013892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45986.816892013892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45986.816892013892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45986.816892013892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45986.816892013892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45986.816892013892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45986.816892013892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45986.816892013892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45986.816892013892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45986.816892013892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45986.816892013892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45986.816892013892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45986.816892013892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45986.816892013892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45986.816892013892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45986.816892013892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45986.816892013892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45986.816892013892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45986.816892013892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45986.816892013892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45986.816892013892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45986.816892013892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45986.816892013892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45986.816892013892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45986.816892013892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45986.816892013892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45986.816892013892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45986.816892013892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45986.816892013892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45986.816892013892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45986.816892013892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45986.816892013892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45986.816892013892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45986.816892013892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45986.816892013892</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94.984832060181361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60.628014930553036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38.155781134257268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5.443593402778788</v>
      </c>
      <c r="H5" s="122">
        <v>45981.360798611109</v>
      </c>
      <c r="I5" s="109" t="str">
        <f>IFERROR(VLOOKUP(D5,DB!A:F,6,0),"")</f>
        <v>SCECO</v>
      </c>
      <c r="J5" s="109" t="str">
        <f>IFERROR(VLOOKUP(D5,DB!A:G,7,0),"")</f>
        <v>Dead</v>
      </c>
      <c r="K5" s="109" t="s">
        <v>39116</v>
      </c>
      <c r="L5" s="109" t="str">
        <f>IFERROR(VLOOKUP(D5,DB!A:I,9,0),"")</f>
        <v>Latis</v>
      </c>
    </row>
    <row r="6" spans="1:13">
      <c r="A6" s="109"/>
      <c r="B6" s="109" t="str">
        <f>IFERROR(VLOOKUP(D6,DB!A:K,11,0),"")</f>
        <v/>
      </c>
      <c r="C6" s="109"/>
      <c r="D6"/>
      <c r="E6" s="109"/>
      <c r="F6" s="109"/>
      <c r="G6" s="111">
        <f ca="1">IFERROR(NOW()-F6,"")</f>
        <v>45986.816892013892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45986.816892013892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45986.816892013892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45986.816892013892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45986.816892013892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45986.816892013892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45986.816892013892</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45986.816892013892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45986.816892013892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45986.816892013892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45986.816892013892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45986.816892013892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45986.816892013892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45986.816892013892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45986.816892013892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45986.816892013892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45986.816892013892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45986.816892013892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45986.816892013892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45986.816892013892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45986.816892013892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45986.816892013892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45986.816892013892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45986.816892013892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45986.816892013892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45986.816892013892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45986.816892013892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45986.816892013892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45986.816892013892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45986.816892013892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45986.816892013892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45986.816892013892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45986.816892013892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45986.816892013892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45986.816892013892</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45986.816892013892</v>
      </c>
      <c r="H2"/>
      <c r="I2"/>
      <c r="J2" s="153" t="str">
        <f>IFERROR(VLOOKUP(D2,DB!A:G,7,0),"")</f>
        <v/>
      </c>
      <c r="K2" s="140"/>
      <c r="L2" s="154" t="str">
        <f>IFERROR(VLOOKUP(D2,DB!A:I,9,0),"")</f>
        <v/>
      </c>
    </row>
    <row r="3" spans="1:16382" ht="31.5" customHeight="1">
      <c r="A3" s="136"/>
      <c r="B3" s="137" t="str">
        <f>IFERROR(VLOOKUP(D3,DB!A:K,11,0),"")</f>
        <v/>
      </c>
      <c r="C3" s="138"/>
      <c r="D3" s="137"/>
      <c r="E3" s="109"/>
      <c r="F3" s="139"/>
      <c r="G3" s="75">
        <f ca="1">IFERROR(NOW()-F3,"-")</f>
        <v>45986.816892013892</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45986.816892013892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45986.816892013892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45986.816892013892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45986.816892013892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45986.816892013892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45986.816892013892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45986.816892013892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45986.816892013892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45986.816892013892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45986.816892013892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45986.816892013892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45986.816892013892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45986.816892013892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45986.816892013892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45986.816892013892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45986.816892013892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45986.816892013892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45986.816892013892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45986.816892013892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45986.816892013892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45986.816892013892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45986.816892013892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45986.816892013892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45986.816892013892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45986.816892013892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45986.816892013892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45986.816892013892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45986.816892013892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45986.816892013892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45986.816892013892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45986.816892013892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45986.816892013892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45986.816892013892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45986.816892013892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45986.816892013892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45986.816892013892</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2025-11-25T16:37:06Z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