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6936" documentId="120_S{2AC9BD13-BADA-5192-A53E-5A8FF88502F6}" xr6:coauthVersionLast="47" xr6:coauthVersionMax="47" xr10:uidLastSave="{962DC3CD-2264-4D62-BC94-C083EEECBAD5}"/>
  <bookViews>
    <workbookView xWindow="-120" yWindow="-120" windowWidth="38640" windowHeight="21120" firstSheet="5"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7" i="4" l="1"/>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G2" i="1"/>
  <c r="B5" i="5"/>
  <c r="G5" i="5"/>
  <c r="I5" i="5"/>
  <c r="J5" i="5"/>
  <c r="L5"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6" i="5"/>
  <c r="B3" i="4"/>
  <c r="G3" i="4"/>
  <c r="I3" i="4"/>
  <c r="J3" i="4"/>
  <c r="L3" i="4"/>
  <c r="B4" i="4"/>
  <c r="G4" i="4"/>
  <c r="I4" i="4"/>
  <c r="J4" i="4"/>
  <c r="L4" i="4"/>
  <c r="B5" i="4"/>
  <c r="G5" i="4"/>
  <c r="I5" i="4"/>
  <c r="J5" i="4"/>
  <c r="L5" i="4"/>
  <c r="B6" i="4"/>
  <c r="G6" i="4"/>
  <c r="I6" i="4"/>
  <c r="J6" i="4"/>
  <c r="L6" i="4"/>
  <c r="B7" i="4"/>
  <c r="G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86" i="5"/>
  <c r="I86" i="5"/>
  <c r="J86" i="5"/>
  <c r="L86" i="5"/>
  <c r="B87" i="5"/>
  <c r="I87" i="5"/>
  <c r="J87" i="5"/>
  <c r="L87"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alcChain>
</file>

<file path=xl/sharedStrings.xml><?xml version="1.0" encoding="utf-8"?>
<sst xmlns="http://schemas.openxmlformats.org/spreadsheetml/2006/main" count="180286" uniqueCount="39127">
  <si>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</si>
  <si>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</si>
  <si>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</si>
  <si>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</si>
  <si>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</si>
  <si>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</si>
  <si>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</si>
  <si>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</si>
  <si>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</si>
  <si>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</si>
  <si>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</si>
  <si>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</si>
  <si>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</si>
  <si>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</si>
  <si>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</si>
  <si>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</si>
  <si>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</si>
  <si>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</si>
  <si>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</si>
  <si>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</si>
  <si>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</si>
  <si>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</si>
  <si>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</si>
  <si>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</si>
  <si>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</si>
  <si>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</si>
  <si>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</si>
  <si>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</si>
  <si>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</si>
  <si>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</si>
  <si>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</si>
  <si>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</si>
  <si>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</si>
  <si>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</si>
  <si>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</si>
  <si>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</si>
  <si>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</si>
  <si>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</si>
  <si>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</si>
  <si>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</si>
  <si>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</si>
  <si>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</si>
  <si>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</si>
  <si>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</si>
  <si>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</si>
  <si>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</si>
  <si>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</si>
  <si>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</si>
  <si>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</si>
  <si>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</si>
  <si>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</si>
  <si>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</si>
  <si>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</si>
  <si>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</si>
  <si>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</si>
  <si>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</si>
  <si>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</si>
  <si>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</si>
  <si>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</si>
  <si>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</si>
  <si>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</si>
  <si>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</si>
  <si>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</si>
  <si>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</si>
  <si>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</si>
  <si>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</si>
  <si>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</si>
  <si>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</si>
  <si>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</si>
  <si>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</si>
  <si>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</si>
  <si>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</si>
  <si>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</si>
  <si>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</si>
  <si>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</si>
  <si>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</si>
  <si>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</si>
  <si>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</si>
  <si>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</si>
  <si>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</si>
  <si>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</si>
  <si>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</si>
  <si>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</si>
  <si>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</si>
  <si>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</si>
  <si>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</si>
  <si>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</si>
  <si>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</si>
  <si>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</si>
  <si>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</si>
  <si>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</si>
  <si>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</si>
  <si>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</si>
  <si>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</si>
  <si>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</si>
  <si>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</si>
  <si>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</si>
  <si>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</si>
  <si>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</si>
  <si>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</si>
  <si>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</si>
  <si>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</si>
  <si>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</si>
  <si>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</si>
  <si>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</si>
  <si>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</si>
  <si>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</si>
  <si>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</si>
  <si>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</si>
  <si>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</si>
  <si>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</si>
  <si>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</si>
  <si>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</si>
  <si>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</si>
  <si>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</si>
  <si>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</si>
  <si>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</si>
  <si>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</si>
  <si>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</si>
  <si>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</si>
  <si>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</si>
  <si>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</si>
  <si>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</si>
  <si>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</si>
  <si>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</si>
  <si>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</si>
  <si>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</si>
  <si>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</si>
  <si>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</si>
  <si>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</si>
  <si>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</si>
  <si>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</si>
  <si>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</si>
  <si>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</si>
  <si>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</si>
  <si>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</si>
  <si>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</si>
  <si>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</si>
  <si>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</si>
  <si>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</si>
  <si>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</si>
  <si>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</si>
  <si>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</si>
  <si>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</si>
  <si>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</si>
  <si>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</si>
  <si>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</si>
  <si>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</si>
  <si>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</si>
  <si>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</si>
  <si>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</si>
  <si>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</si>
  <si>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</si>
  <si>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</si>
  <si>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</si>
  <si>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</si>
  <si>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</si>
  <si>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</si>
  <si>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</si>
  <si>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</si>
  <si>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</si>
  <si>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</si>
  <si>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</si>
  <si>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</si>
  <si>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</si>
  <si>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</si>
  <si>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</si>
  <si>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</si>
  <si>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</si>
  <si>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</si>
  <si>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</si>
  <si>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</si>
  <si>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</si>
  <si>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</si>
  <si>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</si>
  <si>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</si>
  <si>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</si>
  <si>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</si>
  <si>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</si>
  <si>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</si>
  <si>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</si>
  <si>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</si>
  <si>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</si>
  <si>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</si>
  <si>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</si>
  <si>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</si>
  <si>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</si>
  <si>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</si>
  <si>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</si>
  <si>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</si>
  <si>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</si>
  <si>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</si>
  <si>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</si>
  <si>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</si>
  <si>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</si>
  <si>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</si>
  <si>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</si>
  <si>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</si>
  <si>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</si>
  <si>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</si>
  <si>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</si>
  <si>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</si>
  <si>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</si>
  <si>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</si>
  <si>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</si>
  <si>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</si>
  <si>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</si>
  <si>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</si>
  <si>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</si>
  <si>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</si>
  <si>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</si>
  <si>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</si>
  <si>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</si>
  <si>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</si>
  <si>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</si>
  <si>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</si>
  <si>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</si>
  <si>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</si>
  <si>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</si>
  <si>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</si>
  <si>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</si>
  <si>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</si>
  <si>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</si>
  <si>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</si>
  <si>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</si>
  <si>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</si>
  <si>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</si>
  <si>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</si>
  <si>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</si>
  <si>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</si>
  <si>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</si>
  <si>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</si>
  <si>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</si>
  <si>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</si>
  <si>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</si>
  <si>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</si>
  <si>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</si>
  <si>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</si>
  <si>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</si>
  <si>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</si>
  <si>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</si>
  <si>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</si>
  <si>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</si>
  <si>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</si>
  <si>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</si>
  <si>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</si>
  <si>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</si>
  <si>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</si>
  <si>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</si>
  <si>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</si>
  <si>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</si>
  <si>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</si>
  <si>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</si>
  <si>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</si>
  <si>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</si>
  <si>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</si>
  <si>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</si>
  <si>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</si>
  <si>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</si>
  <si>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</si>
  <si>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</si>
  <si>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</si>
  <si>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</si>
  <si>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</si>
  <si>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</si>
  <si>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</si>
  <si>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</si>
  <si>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</si>
  <si>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</si>
  <si>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</si>
  <si>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</si>
  <si>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</si>
  <si>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</si>
  <si>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</si>
  <si>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</si>
  <si>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</si>
  <si>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</si>
  <si>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</si>
  <si>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</si>
  <si>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</si>
  <si>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</si>
  <si>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</si>
  <si>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</si>
  <si>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</si>
  <si>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</si>
  <si>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</si>
  <si>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</si>
  <si>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</si>
  <si>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</si>
  <si>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</si>
  <si>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</si>
  <si>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</si>
  <si>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</si>
  <si>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</si>
  <si>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</si>
  <si>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</si>
  <si>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</si>
  <si>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</si>
  <si>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</si>
  <si>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</si>
  <si>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</si>
  <si>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</si>
  <si>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</si>
  <si>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</si>
  <si>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</si>
  <si>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</si>
  <si>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</si>
  <si>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</si>
  <si>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</si>
  <si>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</si>
  <si>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</si>
  <si>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</si>
  <si>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</si>
  <si>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</si>
  <si>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</si>
  <si>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</si>
  <si>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</si>
  <si>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</si>
  <si>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</si>
  <si>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</si>
  <si>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</si>
  <si>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</si>
  <si>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</si>
  <si>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</si>
  <si>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</si>
  <si>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</si>
  <si>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</si>
  <si>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</si>
  <si>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</si>
  <si>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</si>
  <si>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</si>
  <si>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</si>
  <si>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</si>
  <si>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</si>
  <si>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</si>
  <si>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</si>
  <si>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</si>
  <si>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</si>
  <si>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</si>
  <si>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</si>
  <si>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</si>
  <si>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</si>
  <si>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</si>
  <si>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</si>
  <si>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</si>
  <si>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</si>
  <si>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</si>
  <si>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</si>
  <si>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</si>
  <si>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</si>
  <si>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</si>
  <si>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</si>
  <si>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</si>
  <si>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</si>
  <si>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</si>
  <si>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</si>
  <si>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</si>
  <si>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</si>
  <si>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</si>
  <si>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</si>
  <si>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</si>
  <si>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</si>
  <si>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</si>
  <si>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</si>
  <si>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</si>
  <si>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</si>
  <si>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</si>
  <si>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</si>
  <si>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</si>
  <si>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</si>
  <si>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</si>
  <si>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</si>
  <si>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</si>
  <si>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</si>
  <si>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</si>
  <si>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</si>
  <si>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</si>
  <si>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</si>
  <si>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</si>
  <si>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</si>
  <si>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</si>
  <si>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</si>
  <si>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</si>
  <si>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</si>
  <si>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</si>
  <si>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</si>
  <si>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</si>
  <si>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</si>
  <si>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</si>
  <si>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</si>
  <si>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</si>
  <si>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</si>
  <si>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</si>
  <si>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</si>
  <si>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</si>
  <si>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</si>
  <si>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</si>
  <si>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</si>
  <si>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</si>
  <si>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</si>
  <si>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</si>
  <si>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</si>
  <si>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</si>
  <si>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</si>
  <si>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</si>
  <si>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</si>
  <si>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</si>
  <si>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</si>
  <si>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</si>
  <si>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</si>
  <si>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</si>
  <si>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</si>
  <si>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</si>
  <si>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</si>
  <si>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</si>
  <si>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</si>
  <si>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</si>
  <si>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</si>
  <si>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</si>
  <si>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</si>
  <si>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</si>
  <si>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</si>
  <si>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</si>
  <si>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</si>
  <si>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</si>
  <si>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</si>
  <si>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</si>
  <si>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</si>
  <si>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</si>
  <si>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</si>
  <si>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</si>
  <si>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</si>
  <si>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</si>
  <si>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</si>
  <si>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</si>
  <si>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</si>
  <si>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</si>
  <si>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</si>
  <si>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</si>
  <si>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</si>
  <si>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</si>
  <si>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</si>
  <si>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</si>
  <si>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</si>
  <si>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</si>
  <si>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</si>
  <si>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</si>
  <si>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</si>
  <si>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</si>
  <si>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</si>
  <si>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</si>
  <si>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</si>
  <si>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</si>
  <si>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</si>
  <si>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</si>
  <si>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</si>
  <si>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</si>
  <si>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</si>
  <si>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</si>
  <si>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</si>
  <si>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</si>
  <si>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</si>
  <si>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</si>
  <si>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</si>
  <si>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</si>
  <si>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</si>
  <si>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</si>
  <si>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</si>
  <si>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</si>
  <si>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</si>
  <si>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</si>
  <si>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</si>
  <si>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</si>
  <si>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</si>
  <si>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</si>
  <si>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</si>
  <si>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</si>
  <si>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</si>
  <si>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</si>
  <si>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</si>
  <si>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</si>
  <si>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</si>
  <si>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</si>
  <si>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</si>
  <si>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</si>
  <si>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</si>
  <si>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</si>
  <si>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</si>
  <si>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</si>
  <si>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</si>
  <si>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</si>
  <si>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</si>
  <si>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</si>
  <si>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</si>
  <si>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</si>
  <si>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</si>
  <si>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</si>
  <si>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</si>
  <si>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</si>
  <si>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</si>
  <si>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</si>
  <si>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</si>
  <si>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</si>
  <si>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</si>
  <si>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</si>
  <si>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</si>
  <si>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</si>
  <si>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</si>
  <si>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</si>
  <si>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</si>
  <si>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</si>
  <si>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</si>
  <si>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</si>
  <si>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</si>
  <si>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</si>
  <si>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</si>
  <si>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</si>
  <si>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</si>
  <si>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</si>
  <si>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</si>
  <si>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</si>
  <si>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</si>
  <si>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</si>
  <si>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</si>
  <si>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</si>
  <si>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</si>
  <si>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</si>
  <si>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</si>
  <si>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</si>
  <si>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</si>
  <si>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</si>
  <si>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</si>
  <si>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</si>
  <si>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</si>
  <si>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</si>
  <si>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</si>
  <si>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</si>
  <si>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</si>
  <si>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</si>
  <si>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</si>
  <si>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</si>
  <si>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</si>
  <si>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</si>
  <si>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</si>
  <si>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</si>
  <si>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</si>
  <si>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</si>
  <si>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</si>
  <si>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</si>
  <si>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</si>
  <si>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</si>
  <si>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</si>
  <si>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</si>
  <si>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</si>
  <si>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</si>
  <si>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</si>
  <si>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</si>
  <si>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</si>
  <si>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</si>
  <si>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</si>
  <si>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</si>
  <si>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</si>
  <si>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</si>
  <si>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</si>
  <si>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</si>
  <si>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</si>
  <si>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</si>
  <si>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</si>
  <si>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</si>
  <si>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</si>
  <si>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</si>
  <si>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</si>
  <si>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</si>
  <si>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</si>
  <si>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</si>
  <si>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</si>
  <si>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</si>
  <si>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</si>
  <si>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</si>
  <si>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</si>
  <si>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</si>
  <si>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</si>
  <si>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</si>
  <si>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</si>
  <si>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</si>
  <si>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</si>
  <si>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</si>
  <si>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</si>
  <si>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</si>
  <si>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</si>
  <si>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</si>
  <si>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</si>
  <si>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</si>
  <si>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</si>
  <si>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</si>
  <si>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</si>
  <si>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</si>
  <si>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</si>
  <si>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</si>
  <si>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</si>
  <si>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</si>
  <si>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</si>
  <si>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</si>
  <si>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</si>
  <si>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</si>
  <si>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</si>
  <si>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</si>
  <si>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</si>
  <si>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</si>
  <si>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</si>
  <si>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</si>
  <si>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</si>
  <si>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</si>
  <si>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</si>
  <si>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</si>
  <si>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</si>
  <si>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</si>
  <si>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</si>
  <si>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</si>
  <si>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</si>
  <si>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</si>
  <si>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</si>
  <si>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</si>
  <si>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</si>
  <si>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</si>
  <si>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</si>
  <si>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</si>
  <si>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</si>
  <si>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</si>
  <si>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</si>
  <si>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</si>
  <si>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</si>
  <si>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</si>
  <si>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</si>
  <si>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</si>
  <si>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</si>
  <si>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</si>
  <si>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</si>
  <si>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</si>
  <si>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</si>
  <si>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</si>
  <si>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</si>
  <si>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</si>
  <si>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</si>
  <si>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</si>
  <si>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</si>
  <si>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</si>
  <si>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</si>
  <si>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</si>
  <si>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</si>
  <si>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</si>
  <si>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</si>
  <si>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</si>
  <si>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</si>
  <si>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</si>
  <si>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</si>
  <si>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</si>
  <si>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</si>
  <si>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</si>
  <si>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</si>
  <si>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</si>
  <si>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</si>
  <si>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</si>
  <si>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</si>
  <si>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</si>
  <si>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</si>
  <si>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</si>
  <si>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</si>
  <si>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</si>
  <si>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</si>
  <si>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</si>
  <si>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</si>
  <si>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</si>
  <si>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</si>
  <si>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</si>
  <si>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</si>
  <si>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</si>
  <si>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</si>
  <si>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</si>
  <si>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</si>
  <si>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</si>
  <si>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</si>
  <si>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</si>
  <si>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</si>
  <si>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</si>
  <si>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</si>
  <si>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</si>
  <si>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</si>
  <si>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</si>
  <si>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</si>
  <si>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</si>
  <si>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</si>
  <si>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</si>
  <si>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</si>
  <si>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</si>
  <si>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</si>
  <si>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</si>
  <si>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</si>
  <si>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</si>
  <si>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</si>
  <si>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</si>
  <si>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</si>
  <si>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</si>
  <si>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</si>
  <si>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</si>
  <si>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</si>
  <si>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</si>
  <si>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</si>
  <si>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</si>
  <si>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</si>
  <si>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</si>
  <si>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</si>
  <si>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</si>
  <si>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</si>
  <si>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</si>
  <si>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</si>
  <si>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</si>
  <si>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</si>
  <si>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</si>
  <si>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</si>
  <si>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</si>
  <si>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</si>
  <si>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</si>
  <si>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</si>
  <si>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</si>
  <si>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</si>
  <si>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</si>
  <si>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</si>
  <si>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</si>
  <si>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</si>
  <si>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</si>
  <si>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</si>
  <si>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</si>
  <si>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</si>
  <si>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</si>
  <si>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</si>
  <si>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</si>
  <si>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</si>
  <si>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</si>
  <si>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</si>
  <si>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</si>
  <si>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</si>
  <si>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</si>
  <si>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</si>
  <si>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</si>
  <si>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</si>
  <si>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</si>
  <si>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</si>
  <si>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</si>
  <si>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</si>
  <si>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</si>
  <si>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</si>
  <si>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</si>
  <si>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</si>
  <si>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</si>
  <si>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</si>
  <si>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</si>
  <si>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</si>
  <si>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</si>
  <si>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</si>
  <si>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</si>
  <si>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</si>
  <si>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</si>
  <si>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</si>
  <si>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</si>
  <si>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</si>
  <si>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</si>
  <si>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</si>
  <si>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</si>
  <si>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</si>
  <si>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</si>
  <si>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</si>
  <si>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</si>
  <si>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</si>
  <si>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</si>
  <si>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</si>
  <si>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</si>
  <si>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</si>
  <si>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</si>
  <si>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</si>
  <si>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</si>
  <si>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</si>
  <si>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</si>
  <si>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</si>
  <si>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</si>
  <si>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</si>
  <si>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</si>
  <si>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</si>
  <si>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</si>
  <si>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</si>
  <si>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</si>
  <si>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</si>
  <si>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</si>
  <si>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</si>
  <si>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</si>
  <si>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</si>
  <si>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</si>
  <si>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</si>
  <si>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</si>
  <si>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</si>
  <si>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</si>
  <si>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</si>
  <si>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</si>
  <si>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</si>
  <si>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</si>
  <si>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</si>
  <si>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</si>
  <si>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</si>
  <si>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</si>
  <si>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</si>
  <si>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</si>
  <si>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</si>
  <si>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</si>
  <si>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</si>
  <si>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</si>
  <si>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</si>
  <si>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</si>
  <si>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</si>
  <si>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</si>
  <si>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</si>
  <si>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</si>
  <si>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</si>
  <si>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</si>
  <si>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</si>
  <si>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</si>
  <si>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</si>
  <si>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</si>
  <si>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</si>
  <si>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</si>
  <si>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</si>
  <si>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</si>
  <si>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</si>
  <si>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</si>
  <si>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</si>
  <si>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</si>
  <si>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</si>
  <si>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</si>
  <si>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</si>
  <si>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</si>
  <si>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</si>
  <si>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</si>
  <si>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</si>
  <si>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</si>
  <si>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</si>
  <si>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</si>
  <si>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</si>
  <si>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</si>
  <si>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</si>
  <si>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</si>
  <si>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</si>
  <si>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</si>
  <si>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</si>
  <si>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</si>
  <si>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</si>
  <si>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</si>
  <si>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</si>
  <si>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</si>
  <si>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</si>
  <si>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</si>
  <si>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</si>
  <si>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</si>
  <si>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</si>
  <si>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</si>
  <si>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</si>
  <si>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</si>
  <si>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</si>
  <si>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</si>
  <si>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</si>
  <si>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</si>
  <si>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</si>
  <si>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</si>
  <si>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</si>
  <si>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</si>
  <si>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</si>
  <si>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</si>
  <si>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</si>
  <si>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</si>
  <si>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</si>
  <si>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</si>
  <si>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</si>
  <si>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</si>
  <si>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</si>
  <si>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</si>
  <si>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</si>
  <si>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</si>
  <si>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</si>
  <si>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</si>
  <si>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</si>
  <si>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</si>
  <si>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</si>
  <si>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</si>
  <si>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</si>
  <si>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</si>
  <si>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</si>
  <si>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</si>
  <si>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</si>
  <si>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</si>
  <si>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</si>
  <si>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</si>
  <si>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</si>
  <si>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</si>
  <si>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</si>
  <si>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</si>
  <si>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</si>
  <si>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</si>
  <si>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</si>
  <si>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</si>
  <si>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</si>
  <si>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</si>
  <si>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</si>
  <si>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</si>
  <si>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</si>
  <si>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</si>
  <si>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</si>
  <si>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</si>
  <si>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</si>
  <si>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</si>
  <si>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</si>
  <si>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</si>
  <si>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</si>
  <si>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</si>
  <si>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</si>
  <si>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</si>
  <si>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</si>
  <si>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</si>
  <si>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</si>
  <si>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</si>
  <si>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</si>
  <si>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</si>
  <si>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</si>
  <si>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</si>
  <si>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</si>
  <si>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</si>
  <si>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</si>
  <si>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</si>
  <si>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</si>
  <si>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</si>
  <si>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</si>
  <si>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</si>
  <si>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</si>
  <si>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</si>
  <si>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</si>
  <si>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</si>
  <si>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</si>
  <si>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</si>
  <si>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</si>
  <si>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</si>
  <si>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</si>
  <si>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</si>
  <si>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</si>
  <si>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</si>
  <si>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</si>
  <si>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</si>
  <si>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</si>
  <si>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</si>
  <si>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</si>
  <si>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</si>
  <si>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</si>
  <si>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</si>
  <si>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</si>
  <si>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</si>
  <si>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</si>
  <si>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</si>
  <si>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</si>
  <si>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</si>
  <si>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</si>
  <si>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</si>
  <si>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</si>
  <si>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</si>
  <si>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</si>
  <si>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</si>
  <si>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</si>
  <si>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</si>
  <si>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</si>
  <si>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</si>
  <si>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</si>
  <si>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</si>
  <si>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</si>
  <si>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</si>
  <si>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</si>
  <si>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</si>
  <si>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</si>
  <si>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</si>
  <si>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</si>
  <si>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</si>
  <si>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</si>
  <si>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</si>
  <si>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</si>
  <si>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</si>
  <si>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</si>
  <si>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</si>
  <si>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</si>
  <si>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</si>
  <si>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</si>
  <si>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</si>
  <si>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</si>
  <si>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</si>
  <si>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</si>
  <si>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</si>
  <si>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</si>
  <si>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</si>
  <si>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</si>
  <si>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</si>
  <si>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</si>
  <si>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</si>
  <si>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</si>
  <si>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</si>
  <si>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</si>
  <si>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</si>
  <si>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</si>
  <si>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</si>
  <si>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</si>
  <si>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</si>
  <si>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</si>
  <si>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</si>
  <si>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</si>
  <si>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</si>
  <si>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</si>
  <si>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</si>
  <si>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</si>
  <si>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</si>
  <si>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</si>
  <si>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</si>
  <si>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</si>
  <si>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</si>
  <si>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</si>
  <si>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</si>
  <si>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</si>
  <si>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</si>
  <si>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</si>
  <si>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</si>
  <si>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</si>
  <si>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</si>
  <si>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</si>
  <si>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</si>
  <si>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</si>
  <si>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</si>
  <si>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</si>
  <si>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</si>
  <si>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</si>
  <si>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</si>
  <si>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</si>
  <si>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</si>
  <si>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</si>
  <si>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</si>
  <si>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</si>
  <si>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</si>
  <si>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</si>
  <si>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</si>
  <si>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</si>
  <si>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</si>
  <si>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</si>
  <si>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</si>
  <si>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</si>
  <si>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</si>
  <si>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</si>
  <si>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</si>
  <si>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</si>
  <si>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</si>
  <si>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</si>
  <si>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</si>
  <si>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</si>
  <si>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</si>
  <si>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</si>
  <si>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</si>
  <si>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</si>
  <si>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</si>
  <si>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</si>
  <si>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</si>
  <si>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</si>
  <si>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</si>
  <si>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</si>
  <si>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</si>
  <si>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</si>
  <si>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</si>
  <si>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</si>
  <si>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</si>
  <si>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</si>
  <si>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</si>
  <si>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</si>
  <si>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</si>
  <si>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</si>
  <si>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</si>
  <si>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</si>
  <si>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</si>
  <si>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</si>
  <si>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</si>
  <si>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</si>
  <si>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</si>
  <si>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</si>
  <si>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</si>
  <si>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</si>
  <si>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</si>
  <si>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</si>
  <si>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</si>
  <si>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</si>
  <si>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</si>
  <si>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</si>
  <si>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</si>
  <si>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</si>
  <si>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</si>
  <si>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</si>
  <si>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</si>
  <si>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</si>
  <si>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</si>
  <si>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</si>
  <si>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</si>
  <si>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</si>
  <si>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</si>
  <si>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</si>
  <si>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</si>
  <si>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</si>
  <si>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</si>
  <si>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</si>
  <si>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</si>
  <si>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</si>
  <si>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</si>
  <si>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</si>
  <si>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</si>
  <si>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</si>
  <si>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</si>
  <si>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</si>
  <si>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</si>
  <si>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</si>
  <si>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</si>
  <si>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</si>
  <si>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</si>
  <si>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</si>
  <si>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</si>
  <si>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</si>
  <si>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</si>
  <si>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</si>
  <si>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</si>
  <si>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</si>
  <si>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</si>
  <si>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</si>
  <si>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</si>
  <si>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</si>
  <si>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</si>
  <si>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</si>
  <si>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</si>
  <si>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</si>
  <si>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</si>
  <si>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</si>
  <si>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</si>
  <si>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</si>
  <si>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</si>
  <si>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</si>
  <si>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</si>
  <si>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</si>
  <si>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</si>
  <si>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</si>
  <si>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</si>
  <si>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</si>
  <si>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</si>
  <si>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</si>
  <si>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</si>
  <si>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</si>
  <si>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</si>
  <si>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</si>
  <si>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</si>
  <si>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</si>
  <si>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</si>
  <si>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</si>
  <si>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</si>
  <si>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</si>
  <si>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</si>
  <si>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</si>
  <si>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</si>
  <si>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</si>
  <si>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</si>
  <si>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</si>
  <si>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</si>
  <si>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</si>
  <si>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</si>
  <si>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</si>
  <si>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</si>
  <si>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</si>
  <si>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</si>
  <si>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</si>
  <si>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</si>
  <si>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</si>
  <si>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</si>
  <si>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</si>
  <si>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</si>
  <si>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</si>
  <si>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</si>
  <si>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</si>
  <si>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</si>
  <si>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</si>
  <si>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</si>
  <si>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</si>
  <si>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</si>
  <si>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</si>
  <si>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</si>
  <si>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</si>
  <si>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</si>
  <si>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</si>
  <si>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</si>
  <si>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</si>
  <si>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</si>
  <si>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</si>
  <si>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</si>
  <si>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</si>
  <si>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</si>
  <si>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</si>
  <si>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</si>
  <si>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</si>
  <si>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</si>
  <si>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</si>
  <si>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</si>
  <si>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</si>
  <si>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</si>
  <si>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</si>
  <si>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</si>
  <si>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</si>
  <si>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</si>
  <si>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</si>
  <si>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</si>
  <si>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</si>
  <si>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</si>
  <si>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</si>
  <si>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</si>
  <si>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</si>
  <si>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</si>
  <si>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</si>
  <si>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</si>
  <si>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</si>
  <si>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</si>
  <si>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</si>
  <si>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</si>
  <si>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</si>
  <si>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</si>
  <si>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</si>
  <si>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</si>
  <si>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</si>
  <si>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</si>
  <si>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</si>
  <si>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</si>
  <si>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</si>
  <si>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</si>
  <si>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</si>
  <si>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</si>
  <si>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</si>
  <si>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</si>
  <si>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</si>
  <si>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</si>
  <si>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</si>
  <si>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</si>
  <si>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</si>
  <si>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</si>
  <si>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</si>
  <si>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</si>
  <si>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</si>
  <si>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</si>
  <si>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</si>
  <si>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</si>
  <si>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</si>
  <si>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</si>
  <si>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</si>
  <si>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</si>
  <si>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</si>
  <si>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</si>
  <si>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</si>
  <si>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</si>
  <si>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</si>
  <si>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</si>
  <si>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</si>
  <si>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</si>
  <si>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</si>
  <si>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</si>
  <si>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</si>
  <si>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</si>
  <si>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</si>
  <si>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</si>
  <si>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</si>
  <si>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</si>
  <si>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</si>
  <si>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</si>
  <si>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</si>
  <si>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</si>
  <si>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</si>
  <si>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</si>
  <si>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</si>
  <si>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</si>
  <si>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</si>
  <si>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</si>
  <si>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</si>
  <si>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</si>
  <si>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</si>
  <si>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</si>
  <si>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</si>
  <si>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</si>
  <si>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</si>
  <si>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</si>
  <si>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</si>
  <si>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</si>
  <si>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</si>
  <si>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</si>
  <si>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</si>
  <si>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</si>
  <si>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</si>
  <si>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</si>
  <si>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</si>
  <si>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</si>
  <si>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</si>
  <si>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</si>
  <si>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</si>
  <si>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</si>
  <si>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</si>
  <si>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</si>
  <si>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</si>
  <si>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</si>
  <si>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</si>
  <si>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</si>
  <si>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</si>
  <si>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</si>
  <si>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</si>
  <si>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</si>
  <si>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</si>
  <si>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</si>
  <si>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</si>
  <si>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</si>
  <si>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</si>
  <si>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</si>
  <si>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</si>
  <si>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</si>
  <si>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</si>
  <si>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</si>
  <si>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</si>
  <si>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</si>
  <si>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</si>
  <si>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</si>
  <si>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</si>
  <si>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</si>
  <si>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</si>
  <si>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</si>
  <si>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</si>
  <si>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</si>
  <si>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</si>
  <si>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</si>
  <si>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</si>
  <si>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</si>
  <si>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</si>
  <si>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</si>
  <si>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</si>
  <si>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</si>
  <si>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</si>
  <si>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</si>
  <si>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</si>
  <si>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</si>
  <si>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</si>
  <si>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</si>
  <si>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</si>
  <si>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</si>
  <si>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</si>
  <si>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</si>
  <si>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</si>
  <si>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</si>
  <si>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</si>
  <si>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</si>
  <si>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</si>
  <si>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</si>
  <si>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</si>
  <si>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</si>
  <si>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</si>
  <si>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</si>
  <si>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</si>
  <si>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</si>
  <si>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</si>
  <si>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</si>
  <si>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</si>
  <si>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</si>
  <si>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</si>
  <si>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</si>
  <si>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</si>
  <si>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</si>
  <si>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</si>
  <si>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</si>
  <si>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</si>
  <si>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</si>
  <si>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</si>
  <si>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</si>
  <si>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</si>
  <si>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</si>
  <si>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</si>
  <si>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</si>
  <si>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</si>
  <si>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</si>
  <si>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</si>
  <si>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</si>
  <si>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</si>
  <si>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</si>
  <si>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</si>
  <si>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</si>
  <si>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</si>
  <si>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</si>
  <si>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</si>
  <si>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</si>
  <si>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</si>
  <si>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</si>
  <si>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</si>
  <si>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</si>
  <si>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</si>
  <si>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</si>
  <si>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</si>
  <si>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</si>
  <si>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</si>
  <si>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</si>
  <si>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</si>
  <si>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</si>
  <si>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</si>
  <si>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</si>
  <si>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</si>
  <si>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</si>
  <si>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</si>
  <si>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</si>
  <si>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</si>
  <si>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</si>
  <si>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</si>
  <si>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</si>
  <si>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</si>
  <si>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</si>
  <si>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</si>
  <si>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</si>
  <si>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</si>
  <si>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</si>
  <si>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</si>
  <si>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</si>
  <si>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</si>
  <si>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</si>
  <si>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</si>
  <si>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</si>
  <si>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</si>
  <si>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</si>
  <si>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</si>
  <si>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</si>
  <si>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</si>
  <si>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</si>
  <si>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</si>
  <si>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</si>
  <si>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</si>
  <si>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</si>
  <si>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</si>
  <si>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</si>
  <si>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</si>
  <si>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</si>
  <si>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</si>
  <si>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</si>
  <si>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</si>
  <si>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</si>
  <si>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</si>
  <si>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</si>
  <si>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</si>
  <si>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</si>
  <si>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</si>
  <si>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</si>
  <si>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</si>
  <si>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</si>
  <si>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</si>
  <si>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</si>
  <si>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</si>
  <si>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</si>
  <si>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</si>
  <si>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</si>
  <si>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</si>
  <si>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</si>
  <si>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</si>
  <si>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</si>
  <si>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</si>
  <si>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</si>
  <si>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</si>
  <si>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</si>
  <si>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</si>
  <si>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</si>
  <si>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</si>
  <si>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</si>
  <si>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</si>
  <si>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</si>
  <si>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</si>
  <si>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</si>
  <si>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</si>
  <si>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</si>
  <si>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</si>
  <si>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</si>
  <si>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</si>
  <si>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</si>
  <si>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</si>
  <si>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</si>
  <si>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</si>
  <si>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</si>
  <si>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</si>
  <si>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</si>
  <si>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</si>
  <si>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</si>
  <si>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</si>
  <si>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</si>
  <si>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</si>
  <si>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</si>
  <si>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</si>
  <si>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</si>
  <si>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</si>
  <si>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</si>
  <si>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</si>
  <si>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</si>
  <si>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</si>
  <si>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</si>
  <si>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</si>
  <si>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</si>
  <si>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</si>
  <si>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</si>
  <si>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</si>
  <si>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</si>
  <si>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</si>
  <si>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</si>
  <si>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</si>
  <si>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</si>
  <si>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</si>
  <si>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</si>
  <si>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</si>
  <si>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</si>
  <si>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</si>
  <si>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</si>
  <si>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</si>
  <si>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</si>
  <si>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</si>
  <si>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</si>
  <si>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</si>
  <si>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</si>
  <si>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</si>
  <si>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</si>
  <si>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</si>
  <si>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</si>
  <si>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</si>
  <si>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</si>
  <si>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</si>
  <si>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</si>
  <si>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</si>
  <si>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</si>
  <si>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</si>
  <si>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</si>
  <si>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</si>
  <si>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</si>
  <si>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</si>
  <si>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</si>
  <si>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</si>
  <si>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</si>
  <si>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</si>
  <si>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</si>
  <si>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</si>
  <si>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</si>
  <si>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</si>
  <si>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</si>
  <si>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</si>
  <si>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</si>
  <si>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</si>
  <si>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</si>
  <si>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</si>
  <si>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</si>
  <si>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</si>
  <si>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</si>
  <si>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</si>
  <si>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</si>
  <si>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</si>
  <si>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</si>
  <si>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</si>
  <si>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</si>
  <si>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</si>
  <si>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</si>
  <si>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</si>
  <si>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</si>
  <si>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</si>
  <si>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</si>
  <si>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</si>
  <si>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</si>
  <si>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</si>
  <si>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</si>
  <si>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</si>
  <si>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</si>
  <si>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</si>
  <si>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</si>
  <si>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</si>
  <si>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</si>
  <si>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</si>
  <si>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</si>
  <si>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</si>
  <si>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</si>
  <si>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</si>
  <si>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</si>
  <si>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</si>
  <si>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</si>
  <si>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</si>
  <si>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</si>
  <si>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</si>
  <si>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</si>
  <si>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</si>
  <si>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</si>
  <si>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</si>
  <si>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</si>
  <si>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</si>
  <si>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</si>
  <si>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</si>
  <si>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</si>
  <si>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</si>
  <si>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</si>
  <si>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</si>
  <si>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</si>
  <si>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</si>
  <si>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</si>
  <si>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</si>
  <si>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</si>
  <si>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</si>
  <si>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</si>
  <si>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</si>
  <si>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</si>
  <si>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</si>
  <si>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</si>
  <si>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</si>
  <si>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</si>
  <si>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</si>
  <si>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</si>
  <si>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</si>
  <si>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</si>
  <si>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</si>
  <si>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</si>
  <si>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</si>
  <si>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</si>
  <si>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</si>
  <si>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</si>
  <si>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</si>
  <si>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</si>
  <si>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</si>
  <si>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</si>
  <si>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</si>
  <si>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</si>
  <si>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</si>
  <si>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</si>
  <si>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</si>
  <si>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</si>
  <si>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</si>
  <si>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</si>
  <si>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</si>
  <si>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</si>
  <si>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</si>
  <si>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</si>
  <si>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</si>
  <si>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</si>
  <si>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</si>
  <si>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</si>
  <si>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</si>
  <si>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</si>
  <si>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</si>
  <si>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</si>
  <si>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</si>
  <si>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</si>
  <si>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</si>
  <si>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</si>
  <si>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</si>
  <si>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</si>
  <si>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</si>
  <si>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</si>
  <si>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</si>
  <si>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</si>
  <si>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</si>
  <si>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</si>
  <si>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</si>
  <si>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</si>
  <si>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</si>
  <si>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</si>
  <si>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</si>
  <si>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</si>
  <si>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</si>
  <si>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</si>
  <si>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</si>
  <si>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</si>
  <si>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</si>
  <si>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</si>
  <si>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</si>
  <si>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</si>
  <si>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</si>
  <si>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</si>
  <si>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</si>
  <si>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</si>
  <si>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</si>
  <si>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</si>
  <si>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</si>
  <si>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</si>
  <si>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</si>
  <si>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</si>
  <si>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</si>
  <si>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</si>
  <si>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</si>
  <si>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</si>
  <si>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</si>
  <si>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</si>
  <si>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</si>
  <si>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</si>
  <si>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</si>
  <si>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</si>
  <si>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</si>
  <si>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</si>
  <si>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</si>
  <si>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</si>
  <si>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</si>
  <si>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</si>
  <si>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</si>
  <si>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</si>
  <si>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</si>
  <si>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</si>
  <si>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</si>
  <si>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</si>
  <si>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</si>
  <si>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</si>
  <si>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</si>
  <si>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</si>
  <si>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</si>
  <si>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</si>
  <si>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</si>
  <si>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</si>
  <si>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</si>
  <si>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</si>
  <si>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</si>
  <si>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</si>
  <si>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</si>
  <si>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</si>
  <si>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</si>
  <si>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</si>
  <si>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</si>
  <si>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</si>
  <si>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</si>
  <si>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</si>
  <si>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</si>
  <si>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</si>
  <si>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</si>
  <si>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</si>
  <si>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</si>
  <si>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</si>
  <si>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</si>
  <si>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</si>
  <si>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</si>
  <si>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</si>
  <si>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</si>
  <si>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</si>
  <si>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</si>
  <si>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</si>
  <si>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</si>
  <si>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</si>
  <si>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</si>
  <si>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</si>
  <si>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</si>
  <si>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</si>
  <si>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</si>
  <si>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</si>
  <si>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</si>
  <si>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</si>
  <si>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</si>
  <si>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</si>
  <si>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</si>
  <si>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</si>
  <si>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</si>
  <si>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</si>
  <si>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</si>
  <si>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</si>
  <si>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</si>
  <si>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</si>
  <si>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</si>
  <si>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</si>
  <si>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</si>
  <si>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</si>
  <si>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</si>
  <si>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</si>
  <si>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</si>
  <si>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</si>
  <si>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</si>
  <si>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</si>
  <si>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</si>
  <si>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</si>
  <si>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</si>
  <si>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</si>
  <si>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</si>
  <si>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</si>
  <si>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</si>
  <si>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</si>
  <si>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</si>
  <si>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</si>
  <si>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</si>
  <si>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</si>
  <si>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</si>
  <si>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</si>
  <si>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</si>
  <si>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</si>
  <si>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</si>
  <si>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</si>
  <si>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</si>
  <si>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</si>
  <si>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</si>
  <si>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</si>
  <si>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</si>
  <si>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</si>
  <si>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</si>
  <si>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</si>
  <si>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</si>
  <si>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</si>
  <si>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</si>
  <si>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</si>
  <si>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</si>
  <si>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</si>
  <si>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</si>
  <si>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</si>
  <si>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</si>
  <si>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</si>
  <si>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</si>
  <si>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</si>
  <si>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</si>
  <si>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</si>
  <si>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</si>
  <si>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</si>
  <si>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</si>
  <si>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</si>
  <si>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</si>
  <si>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</si>
  <si>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</si>
  <si>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</si>
  <si>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</si>
  <si>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</si>
  <si>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</si>
  <si>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</si>
  <si>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</si>
  <si>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</si>
  <si>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</si>
  <si>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</si>
  <si>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</si>
  <si>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</si>
  <si>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</si>
  <si>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</si>
  <si>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</si>
  <si>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</si>
  <si>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</si>
  <si>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</si>
  <si>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</si>
  <si>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</si>
  <si>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</si>
  <si>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</si>
  <si>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</si>
  <si>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</si>
  <si>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</si>
  <si>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</si>
  <si>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</si>
  <si>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</si>
  <si>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</si>
  <si>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</si>
  <si>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</si>
  <si>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</si>
  <si>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</si>
  <si>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</si>
  <si>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</si>
  <si>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</si>
  <si>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</si>
  <si>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</si>
  <si>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</si>
  <si>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</si>
  <si>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</si>
  <si>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</si>
  <si>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</si>
  <si>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</si>
  <si>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</si>
  <si>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</si>
  <si>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</si>
  <si>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</si>
  <si>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</si>
  <si>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</si>
  <si>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</si>
  <si>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</si>
  <si>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</si>
  <si>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</si>
  <si>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</si>
  <si>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</si>
  <si>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</si>
  <si>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</si>
  <si>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</si>
  <si>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</si>
  <si>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</si>
  <si>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</si>
  <si>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</si>
  <si>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</si>
  <si>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</si>
  <si>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</si>
  <si>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</si>
  <si>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</si>
  <si>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</si>
  <si>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</si>
  <si>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</si>
  <si>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</si>
  <si>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</si>
  <si>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</si>
  <si>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</si>
  <si>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</si>
  <si>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</si>
  <si>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</si>
  <si>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</si>
  <si>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</si>
  <si>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</si>
  <si>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</si>
  <si>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</si>
  <si>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</si>
  <si>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</si>
  <si>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</si>
  <si>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</si>
  <si>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</si>
  <si>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</si>
  <si>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</si>
  <si>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</si>
  <si>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</si>
  <si>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</si>
  <si>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</si>
  <si>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</si>
  <si>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</si>
  <si>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</si>
  <si>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</si>
  <si>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</si>
  <si>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</si>
  <si>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</si>
  <si>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</si>
  <si>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</si>
  <si>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</si>
  <si>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</si>
  <si>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</si>
  <si>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</si>
  <si>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</si>
  <si>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</si>
  <si>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</si>
  <si>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</si>
  <si>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</si>
  <si>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</si>
  <si>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</si>
  <si>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</si>
  <si>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</si>
  <si>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</si>
  <si>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</si>
  <si>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</si>
  <si>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</si>
  <si>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</si>
  <si>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</si>
  <si>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</si>
  <si>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</si>
  <si>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</si>
  <si>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</si>
  <si>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</si>
  <si>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</si>
  <si>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</si>
  <si>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</si>
  <si>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</si>
  <si>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</si>
  <si>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</si>
  <si>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</si>
  <si>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</si>
  <si>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</si>
  <si>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</si>
  <si>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</si>
  <si>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</si>
  <si>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</si>
  <si>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</si>
  <si>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</si>
  <si>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</si>
  <si>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</si>
  <si>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</si>
  <si>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</si>
  <si>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</si>
  <si>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</si>
  <si>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</si>
  <si>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</si>
  <si>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</si>
  <si>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</si>
  <si>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</si>
  <si>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</si>
  <si>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</si>
  <si>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</si>
  <si>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</si>
  <si>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</si>
  <si>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</si>
  <si>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</si>
  <si>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</si>
  <si>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</si>
  <si>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</si>
  <si>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</si>
  <si>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</si>
  <si>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</si>
  <si>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</si>
  <si>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</si>
  <si>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</si>
  <si>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</si>
  <si>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</si>
  <si>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</si>
  <si>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</si>
  <si>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</si>
  <si>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</si>
  <si>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</si>
  <si>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</si>
  <si>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</si>
  <si>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</si>
  <si>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</si>
  <si>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</si>
  <si>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</si>
  <si>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</si>
  <si>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</si>
  <si>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</si>
  <si>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</si>
  <si>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</si>
  <si>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</si>
  <si>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</si>
  <si>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</si>
  <si>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</si>
  <si>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</si>
  <si>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</si>
  <si>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</si>
  <si>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</si>
  <si>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</si>
  <si>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</si>
  <si>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</si>
  <si>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</si>
  <si>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</si>
  <si>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</si>
  <si>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</si>
  <si>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</si>
  <si>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</si>
  <si>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</si>
  <si>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</si>
  <si>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</si>
  <si>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</si>
  <si>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</si>
  <si>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</si>
  <si>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</si>
  <si>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</si>
  <si>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</si>
  <si>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</si>
  <si>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</si>
  <si>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</si>
  <si>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</si>
  <si>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</si>
  <si>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</si>
  <si>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</si>
  <si>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</si>
  <si>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</si>
  <si>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</si>
  <si>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</si>
  <si>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</si>
  <si>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</si>
  <si>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</si>
  <si>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</si>
  <si>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</si>
  <si>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</si>
  <si>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</si>
  <si>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</si>
  <si>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</si>
  <si>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</si>
  <si>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</si>
  <si>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</si>
  <si>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</si>
  <si>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</si>
  <si>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</si>
  <si>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</si>
  <si>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</si>
  <si>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</si>
  <si>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</si>
  <si>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</si>
  <si>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</si>
  <si>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</si>
  <si>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</si>
  <si>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</si>
  <si>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</si>
  <si>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</si>
  <si>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</si>
  <si>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</si>
  <si>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</si>
  <si>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</si>
  <si>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</si>
  <si>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</si>
  <si>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</si>
  <si>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</si>
  <si>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</si>
  <si>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</si>
  <si>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</si>
  <si>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</si>
  <si>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</si>
  <si>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</si>
  <si>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</si>
  <si>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</si>
  <si>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</si>
  <si>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</si>
  <si>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</si>
  <si>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</si>
  <si>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</si>
  <si>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</si>
  <si>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</si>
  <si>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</si>
  <si>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</si>
  <si>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</si>
  <si>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</si>
  <si>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</si>
  <si>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</si>
  <si>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</si>
  <si>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</si>
  <si>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</si>
  <si>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</si>
  <si>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</si>
  <si>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</si>
  <si>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</si>
  <si>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</si>
  <si>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</si>
  <si>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</si>
  <si>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</si>
  <si>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</si>
  <si>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</si>
  <si>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</si>
  <si>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</si>
  <si>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</si>
  <si>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</si>
  <si>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</si>
  <si>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</si>
  <si>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</si>
  <si>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</si>
  <si>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</si>
  <si>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</si>
  <si>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</si>
  <si>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</si>
  <si>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</si>
  <si>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</si>
  <si>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</si>
  <si>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</si>
  <si>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</si>
  <si>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</si>
  <si>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</si>
  <si>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</si>
  <si>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</si>
  <si>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</si>
  <si>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</si>
  <si>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</si>
  <si>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</si>
  <si>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</si>
  <si>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</si>
  <si>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</si>
  <si>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</si>
  <si>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</si>
  <si>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</si>
  <si>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</si>
  <si>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</si>
  <si>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</si>
  <si>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</si>
  <si>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</si>
  <si>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</si>
  <si>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</si>
  <si>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</si>
  <si>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</si>
  <si>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</si>
  <si>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</si>
  <si>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</si>
  <si>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</si>
  <si>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</si>
  <si>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</si>
  <si>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</si>
  <si>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</si>
  <si>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</si>
  <si>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</si>
  <si>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</si>
  <si>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</si>
  <si>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</si>
  <si>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</si>
  <si>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</si>
  <si>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</si>
  <si>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</si>
  <si>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</si>
  <si>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</si>
  <si>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</si>
  <si>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</si>
  <si>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</si>
  <si>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</si>
  <si>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</si>
  <si>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</si>
  <si>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</si>
  <si>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</si>
  <si>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</si>
  <si>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</si>
  <si>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</si>
  <si>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</si>
  <si>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</si>
  <si>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</si>
  <si>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</si>
  <si>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</si>
  <si>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</si>
  <si>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</si>
  <si>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</si>
  <si>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</si>
  <si>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</si>
  <si>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</si>
  <si>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</si>
  <si>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</si>
  <si>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</si>
  <si>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</si>
  <si>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</si>
  <si>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</si>
  <si>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</si>
  <si>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</si>
  <si>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</si>
  <si>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</si>
  <si>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</si>
  <si>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</si>
  <si>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</si>
  <si>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</si>
  <si>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</si>
  <si>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</si>
  <si>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</si>
  <si>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</si>
  <si>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</si>
  <si>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</si>
  <si>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</si>
  <si>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</si>
  <si>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</si>
  <si>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</si>
  <si>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</si>
  <si>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</si>
  <si>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</si>
  <si>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</si>
  <si>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</si>
  <si>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</si>
  <si>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</si>
  <si>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</si>
  <si>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</si>
  <si>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</si>
  <si>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</si>
  <si>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</si>
  <si>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</si>
  <si>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</si>
  <si>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</si>
  <si>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</si>
  <si>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</si>
  <si>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</si>
  <si>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</si>
  <si>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</si>
  <si>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</si>
  <si>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</si>
  <si>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</si>
  <si>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</si>
  <si>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</si>
  <si>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</si>
  <si>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</si>
  <si>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</si>
  <si>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</si>
  <si>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</si>
  <si>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</si>
  <si>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</si>
  <si>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</si>
  <si>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</si>
  <si>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</si>
  <si>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</si>
  <si>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</si>
  <si>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</si>
  <si>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</si>
  <si>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</si>
  <si>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</si>
  <si>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</si>
  <si>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</si>
  <si>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</si>
  <si>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</si>
  <si>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</si>
  <si>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</si>
  <si>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</si>
  <si>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</si>
  <si>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</si>
  <si>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</si>
  <si>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</si>
  <si>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</si>
  <si>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</si>
  <si>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</si>
  <si>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</si>
  <si>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</si>
  <si>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</si>
  <si>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</si>
  <si>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</si>
  <si>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</si>
  <si>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</si>
  <si>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</si>
  <si>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</si>
  <si>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</si>
  <si>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</si>
  <si>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</si>
  <si>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</si>
  <si>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</si>
  <si>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</si>
  <si>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</si>
  <si>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</si>
  <si>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</si>
  <si>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</si>
  <si>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</si>
  <si>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</si>
  <si>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</si>
  <si>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</si>
  <si>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</si>
  <si>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</si>
  <si>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</si>
  <si>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</si>
  <si>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</si>
  <si>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</si>
  <si>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</si>
  <si>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</si>
  <si>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</si>
  <si>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</si>
  <si>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</si>
  <si>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</si>
  <si>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</si>
  <si>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</si>
  <si>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</si>
  <si>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</si>
  <si>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</si>
  <si>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</si>
  <si>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</si>
  <si>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</si>
  <si>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</si>
  <si>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</si>
  <si>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</si>
  <si>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</si>
  <si>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</si>
  <si>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</si>
  <si>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</si>
  <si>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</si>
  <si>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</si>
  <si>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</si>
  <si>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</si>
  <si>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</si>
  <si>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</si>
  <si>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</si>
  <si>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</si>
  <si>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</si>
  <si>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</si>
  <si>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</si>
  <si>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</si>
  <si>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</si>
  <si>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</si>
  <si>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</si>
  <si>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</si>
  <si>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</si>
  <si>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</si>
  <si>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</si>
  <si>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</si>
  <si>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</si>
  <si>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</si>
  <si>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</si>
  <si>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</si>
  <si>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</si>
  <si>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</si>
  <si>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</si>
  <si>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</si>
  <si>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</si>
  <si>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</si>
  <si>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</si>
  <si>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</si>
  <si>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</si>
  <si>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</si>
  <si>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</si>
  <si>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</si>
  <si>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</si>
  <si>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</si>
  <si>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</si>
  <si>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</si>
  <si>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</si>
  <si>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</si>
  <si>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</si>
  <si>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</si>
  <si>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</si>
  <si>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</si>
  <si>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</si>
  <si>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</si>
  <si>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</si>
  <si>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</si>
  <si>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</si>
  <si>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</si>
  <si>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</si>
  <si>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</si>
  <si>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</si>
  <si>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</si>
  <si>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</si>
  <si>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</si>
  <si>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</si>
  <si>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</si>
  <si>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</si>
  <si>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</si>
  <si>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</si>
  <si>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</si>
  <si>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</si>
  <si>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</si>
  <si>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</si>
  <si>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</si>
  <si>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</si>
  <si>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</si>
  <si>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</si>
  <si>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</si>
  <si>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</si>
  <si>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</si>
  <si>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</si>
  <si>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</si>
  <si>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</si>
  <si>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</si>
  <si>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</si>
  <si>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</si>
  <si>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</si>
  <si>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</si>
  <si>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</si>
  <si>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</si>
  <si>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</si>
  <si>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</si>
  <si>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</si>
  <si>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</si>
  <si>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</si>
  <si>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</si>
  <si>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</si>
  <si>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</si>
  <si>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</si>
  <si>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</si>
  <si>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</si>
  <si>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</si>
  <si>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</si>
  <si>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</si>
  <si>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</si>
  <si>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</si>
  <si>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</si>
  <si>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</si>
  <si>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</si>
  <si>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</si>
  <si>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</si>
  <si>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</si>
  <si>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</si>
  <si>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</si>
  <si>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</si>
  <si>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</si>
  <si>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</si>
  <si>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</si>
  <si>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</si>
  <si>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</si>
  <si>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</si>
  <si>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</si>
  <si>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</si>
  <si>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</si>
  <si>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</si>
  <si>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</si>
  <si>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</si>
  <si>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</si>
  <si>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</si>
  <si>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</si>
  <si>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</si>
  <si>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</si>
  <si>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</si>
  <si>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</si>
  <si>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</si>
  <si>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</si>
  <si>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</si>
  <si>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</si>
  <si>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</si>
  <si>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</si>
  <si>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</si>
  <si>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</si>
  <si>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</si>
  <si>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</si>
  <si>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</si>
  <si>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</si>
  <si>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</si>
  <si>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</si>
  <si>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</si>
  <si>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</si>
  <si>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</si>
  <si>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</si>
  <si>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</si>
  <si>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</si>
  <si>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</si>
  <si>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</si>
  <si>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</si>
  <si>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</si>
  <si>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</si>
  <si>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</si>
  <si>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</si>
  <si>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</si>
  <si>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</si>
  <si>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</si>
  <si>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</si>
  <si>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</si>
  <si>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</si>
  <si>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</si>
  <si>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</si>
  <si>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</si>
  <si>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</si>
  <si>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</si>
  <si>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</si>
  <si>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</si>
  <si>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</si>
  <si>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</si>
  <si>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</si>
  <si>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</si>
  <si>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</si>
  <si>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</si>
  <si>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</si>
  <si>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</si>
  <si>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</si>
  <si>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</si>
  <si>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</si>
  <si>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</si>
  <si>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</si>
  <si>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</si>
  <si>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</si>
  <si>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</si>
  <si>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</si>
  <si>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</si>
  <si>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</si>
  <si>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</si>
  <si>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</si>
  <si>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</si>
  <si>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</si>
  <si>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</si>
  <si>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</si>
  <si>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</si>
  <si>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</si>
  <si>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</si>
  <si>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</si>
  <si>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</si>
  <si>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</si>
  <si>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</si>
  <si>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</si>
  <si>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</si>
  <si>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</si>
  <si>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</si>
  <si>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</si>
  <si>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</si>
  <si>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</si>
  <si>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</si>
  <si>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</si>
  <si>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</si>
  <si>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</si>
  <si>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</si>
  <si>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</si>
  <si>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</si>
  <si>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</si>
  <si>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</si>
  <si>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</si>
  <si>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</si>
  <si>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</si>
  <si>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</si>
  <si>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</si>
  <si>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</si>
  <si>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</si>
  <si>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</si>
  <si>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</si>
  <si>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</si>
  <si>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</si>
  <si>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</si>
  <si>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</si>
  <si>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</si>
  <si>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</si>
  <si>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</si>
  <si>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</si>
  <si>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</si>
  <si>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</si>
  <si>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</si>
  <si>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</si>
  <si>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</si>
  <si>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</si>
  <si>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</si>
  <si>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</si>
  <si>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</si>
  <si>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</si>
  <si>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</si>
  <si>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</si>
  <si>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</si>
  <si>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</si>
  <si>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</si>
  <si>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</si>
  <si>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</si>
  <si>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</si>
  <si>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</si>
  <si>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</si>
  <si>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</si>
  <si>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</si>
  <si>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</si>
  <si>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</si>
  <si>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</si>
  <si>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</si>
  <si>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</si>
  <si>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</si>
  <si>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</si>
  <si>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</si>
  <si>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</si>
  <si>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</si>
  <si>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</si>
  <si>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</si>
  <si>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</si>
  <si>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</si>
  <si>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</si>
  <si>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</si>
  <si>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</si>
  <si>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</si>
  <si>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</si>
  <si>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</si>
  <si>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</si>
  <si>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</si>
  <si>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</si>
  <si>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</si>
  <si>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</si>
  <si>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</si>
  <si>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</si>
  <si>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</si>
  <si>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</si>
  <si>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</si>
  <si>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</si>
  <si>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</si>
  <si>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</si>
  <si>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</si>
  <si>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</si>
  <si>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</si>
  <si>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</si>
  <si>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</si>
  <si>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</si>
  <si>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</si>
  <si>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</si>
  <si>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</si>
  <si>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</si>
  <si>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</si>
  <si>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</si>
  <si>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</si>
  <si>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</si>
  <si>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</si>
  <si>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</si>
  <si>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</si>
  <si>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</si>
  <si>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</si>
  <si>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</si>
  <si>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</si>
  <si>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</si>
  <si>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</si>
  <si>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</si>
  <si>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</si>
  <si>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</si>
  <si>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</si>
  <si>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</si>
  <si>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</si>
  <si>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</si>
  <si>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</si>
  <si>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</si>
  <si>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</si>
  <si>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</si>
  <si>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</si>
  <si>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</si>
  <si>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</si>
  <si>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</si>
  <si>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</si>
  <si>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</si>
  <si>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</si>
  <si>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</si>
  <si>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</si>
  <si>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</si>
  <si>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</si>
  <si>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</si>
  <si>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</si>
  <si>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</si>
  <si>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</si>
  <si>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</si>
  <si>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</si>
  <si>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</si>
  <si>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</si>
  <si>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</si>
  <si>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</si>
  <si>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</si>
  <si>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</si>
  <si>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</si>
  <si>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</si>
  <si>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</si>
  <si>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</si>
  <si>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</si>
  <si>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</si>
  <si>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</si>
  <si>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</si>
  <si>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</si>
  <si>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</si>
  <si>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</si>
  <si>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</si>
  <si>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</si>
  <si>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</si>
  <si>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</si>
  <si>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</si>
  <si>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</si>
  <si>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</si>
  <si>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</si>
  <si>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</si>
  <si>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</si>
  <si>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</si>
  <si>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</si>
  <si>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</si>
  <si>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</si>
  <si>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</si>
  <si>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</si>
  <si>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</si>
  <si>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</si>
  <si>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</si>
  <si>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</si>
  <si>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</si>
  <si>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</si>
  <si>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</si>
  <si>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</si>
  <si>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</si>
  <si>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</si>
  <si>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</si>
  <si>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</si>
  <si>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</si>
  <si>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</si>
  <si>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</si>
  <si>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</si>
  <si>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</si>
  <si>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</si>
  <si>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</si>
  <si>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</si>
  <si>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</si>
  <si>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</si>
  <si>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</si>
  <si>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</si>
  <si>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</si>
  <si>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</si>
  <si>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</si>
  <si>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</si>
  <si>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</si>
  <si>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</si>
  <si>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</si>
  <si>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</si>
  <si>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</si>
  <si>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</si>
  <si>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</si>
  <si>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</si>
  <si>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</si>
  <si>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</si>
  <si>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</si>
  <si>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</si>
  <si>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</si>
  <si>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</si>
  <si>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</si>
  <si>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</si>
  <si>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</si>
  <si>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</si>
  <si>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</si>
  <si>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</si>
  <si>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</si>
  <si>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</si>
  <si>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</si>
  <si>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</si>
  <si>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</si>
  <si>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</si>
  <si>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</si>
  <si>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</si>
  <si>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</si>
  <si>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</si>
  <si>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</si>
  <si>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</si>
  <si>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</si>
  <si>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</si>
  <si>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</si>
  <si>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</si>
  <si>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</si>
  <si>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</si>
  <si>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</si>
  <si>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</si>
  <si>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</si>
  <si>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</si>
  <si>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</si>
  <si>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</si>
  <si>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</si>
  <si>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</si>
  <si>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</si>
  <si>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</si>
  <si>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</si>
  <si>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</si>
  <si>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</si>
  <si>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</si>
  <si>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</si>
  <si>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</si>
  <si>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</si>
  <si>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</si>
  <si>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</si>
  <si>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</si>
  <si>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</si>
  <si>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</si>
  <si>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</si>
  <si>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</si>
  <si>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</si>
  <si>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</si>
  <si>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</si>
  <si>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</si>
  <si>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</si>
  <si>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</si>
  <si>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</si>
  <si>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</si>
  <si>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</si>
  <si>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</si>
  <si>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</si>
  <si>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</si>
  <si>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</si>
  <si>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</si>
  <si>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</si>
  <si>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</si>
  <si>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</si>
  <si>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</si>
  <si>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</si>
  <si>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</si>
  <si>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</si>
  <si>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</si>
  <si>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</si>
  <si>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</si>
  <si>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</si>
  <si>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</si>
  <si>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</si>
  <si>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</si>
  <si>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</si>
  <si>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</si>
  <si>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</si>
  <si>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</si>
  <si>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</si>
  <si>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</si>
  <si>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</si>
  <si>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</si>
  <si>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</si>
  <si>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</si>
  <si>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</si>
  <si>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</si>
  <si>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</si>
  <si>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</si>
  <si>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</si>
  <si>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</si>
  <si>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</si>
  <si>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</si>
  <si>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</si>
  <si>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</si>
  <si>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</si>
  <si>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</si>
  <si>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</si>
  <si>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</si>
  <si>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</si>
  <si>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</si>
  <si>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</si>
  <si>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</si>
  <si>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</si>
  <si>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</si>
  <si>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</si>
  <si>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</si>
  <si>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</si>
  <si>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</si>
  <si>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</si>
  <si>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</si>
  <si>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</si>
  <si>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</si>
  <si>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</si>
  <si>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</si>
  <si>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</si>
  <si>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</si>
  <si>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</si>
  <si>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</si>
  <si>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</si>
  <si>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</si>
  <si>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</si>
  <si>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</si>
  <si>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</si>
  <si>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</si>
  <si>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</si>
  <si>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</si>
  <si>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</si>
  <si>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</si>
  <si>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</si>
  <si>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</si>
  <si>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</si>
  <si>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</si>
  <si>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</si>
  <si>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</si>
  <si>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</si>
  <si>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</si>
  <si>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</si>
  <si>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</si>
  <si>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</si>
  <si>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</si>
  <si>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</si>
  <si>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</si>
  <si>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</si>
  <si>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</si>
  <si>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</si>
  <si>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</si>
  <si>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</si>
  <si>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</si>
  <si>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</si>
  <si>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</si>
  <si>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</si>
  <si>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</si>
  <si>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</si>
  <si>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</si>
  <si>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</si>
  <si>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</si>
  <si>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</si>
  <si>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</si>
  <si>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</si>
  <si>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</si>
  <si>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</si>
  <si>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</si>
  <si>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</si>
  <si>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</si>
  <si>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</si>
  <si>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</si>
  <si>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</si>
  <si>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</si>
  <si>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</si>
  <si>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</si>
  <si>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</si>
  <si>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</si>
  <si>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</si>
  <si>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</si>
  <si>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</si>
  <si>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</si>
  <si>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</si>
  <si>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</si>
  <si>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</si>
  <si>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</si>
  <si>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</si>
  <si>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</si>
  <si>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</si>
  <si>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</si>
  <si>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</si>
  <si>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</si>
  <si>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</si>
  <si>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</si>
  <si>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</si>
  <si>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</si>
  <si>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</si>
  <si>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</si>
  <si>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</si>
  <si>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</si>
  <si>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</si>
  <si>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</si>
  <si>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</si>
  <si>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</si>
  <si>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</si>
  <si>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</si>
  <si>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</si>
  <si>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</si>
  <si>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</si>
  <si>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</si>
  <si>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</si>
  <si>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</si>
  <si>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</si>
  <si>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</si>
  <si>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</si>
  <si>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</si>
  <si>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</si>
  <si>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</si>
  <si>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</si>
  <si>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</si>
  <si>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</si>
  <si>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</si>
  <si>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</si>
  <si>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</si>
  <si>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</si>
  <si>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</si>
  <si>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</si>
  <si>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</si>
  <si>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</si>
  <si>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</si>
  <si>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</si>
  <si>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</si>
  <si>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</si>
  <si>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</si>
  <si>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</si>
  <si>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</si>
  <si>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</si>
  <si>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</si>
  <si>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</si>
  <si>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</si>
  <si>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</si>
  <si>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</si>
  <si>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</si>
  <si>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</si>
  <si>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</si>
  <si>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</si>
  <si>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</si>
  <si>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</si>
  <si>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</si>
  <si>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</si>
  <si>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</si>
  <si>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</si>
  <si>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</si>
  <si>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</si>
  <si>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</si>
  <si>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</si>
  <si>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</si>
  <si>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</si>
  <si>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</si>
  <si>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</si>
  <si>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</si>
  <si>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</si>
  <si>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</si>
  <si>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</si>
  <si>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</si>
  <si>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</si>
  <si>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</si>
  <si>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</si>
  <si>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</si>
  <si>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</si>
  <si>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</si>
  <si>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</si>
  <si>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</si>
  <si>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</si>
  <si>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</si>
  <si>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</si>
  <si>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</si>
  <si>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</si>
  <si>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</si>
  <si>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</si>
  <si>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</si>
  <si>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</si>
  <si>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</si>
  <si>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</si>
  <si>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</si>
  <si>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</si>
  <si>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</si>
  <si>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</si>
  <si>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</si>
  <si>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</si>
  <si>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</si>
  <si>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</si>
  <si>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</si>
  <si>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</si>
  <si>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</si>
  <si>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</si>
  <si>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</si>
  <si>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</si>
  <si>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</si>
  <si>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</si>
  <si>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</si>
  <si>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</si>
  <si>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</si>
  <si>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</si>
  <si>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</si>
  <si>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</si>
  <si>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</si>
  <si>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</si>
  <si>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</si>
  <si>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</si>
  <si>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</si>
  <si>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</si>
  <si>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</si>
  <si>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</si>
  <si>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</si>
  <si>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</si>
  <si>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</si>
  <si>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</si>
  <si>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</si>
  <si>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</si>
  <si>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</si>
  <si>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</si>
  <si>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</si>
  <si>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</si>
  <si>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</si>
  <si>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</si>
  <si>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</si>
  <si>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</si>
  <si>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</si>
  <si>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</si>
  <si>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</si>
  <si>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</si>
  <si>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</si>
  <si>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</si>
  <si>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</si>
  <si>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</si>
  <si>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</si>
  <si>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</si>
  <si>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</si>
  <si>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</si>
  <si>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</si>
  <si>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</si>
  <si>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</si>
  <si>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</si>
  <si>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</si>
  <si>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</si>
  <si>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</si>
  <si>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</si>
  <si>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</si>
  <si>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</si>
  <si>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</si>
  <si>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</si>
  <si>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</si>
  <si>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</si>
  <si>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</si>
  <si>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</si>
  <si>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</si>
  <si>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</si>
  <si>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</si>
  <si>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</si>
  <si>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</si>
  <si>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</si>
  <si>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</si>
  <si>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</si>
  <si>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</si>
  <si>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</si>
  <si>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</si>
  <si>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</si>
  <si>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</si>
  <si>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</si>
  <si>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</si>
  <si>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</si>
  <si>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</si>
  <si>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</si>
  <si>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</si>
  <si>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</si>
  <si>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</si>
  <si>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</si>
  <si>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</si>
  <si>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</si>
  <si>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</si>
  <si>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</si>
  <si>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</si>
  <si>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</si>
  <si>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</si>
  <si>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</si>
  <si>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</si>
  <si>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</si>
  <si>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</si>
  <si>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</si>
  <si>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</si>
  <si>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</si>
  <si>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</si>
  <si>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</si>
  <si>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</si>
  <si>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</si>
  <si>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</si>
  <si>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</si>
  <si>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</si>
  <si>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</si>
  <si>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</si>
  <si>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</si>
  <si>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</si>
  <si>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</si>
  <si>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</si>
  <si>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</si>
  <si>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</si>
  <si>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</si>
  <si>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</si>
  <si>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</si>
  <si>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</si>
  <si>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</si>
  <si>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</si>
  <si>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</si>
  <si>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</si>
  <si>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</si>
  <si>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</si>
  <si>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</si>
  <si>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</si>
  <si>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</si>
  <si>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</si>
  <si>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</si>
  <si>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</si>
  <si>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</si>
  <si>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</si>
  <si>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</si>
  <si>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</si>
  <si>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</si>
  <si>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</si>
  <si>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</si>
  <si>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</si>
  <si>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</si>
  <si>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</si>
  <si>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</si>
  <si>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</si>
  <si>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</si>
  <si>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</si>
  <si>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</si>
  <si>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</si>
  <si>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</si>
  <si>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</si>
  <si>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</si>
  <si>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</si>
  <si>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</si>
  <si>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</si>
  <si>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</si>
  <si>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</si>
  <si>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</si>
  <si>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</si>
  <si>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</si>
  <si>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</si>
  <si>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</si>
  <si>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</si>
  <si>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</si>
  <si>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</si>
  <si>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</si>
  <si>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</si>
  <si>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</si>
  <si>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</si>
  <si>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</si>
  <si>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</si>
  <si>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</si>
  <si>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</si>
  <si>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</si>
  <si>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</si>
  <si>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</si>
  <si>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</si>
  <si>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</si>
  <si>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</si>
  <si>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</si>
  <si>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</si>
  <si>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</si>
  <si>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</si>
  <si>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</si>
  <si>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</si>
  <si>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</si>
  <si>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</si>
  <si>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</si>
  <si>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</si>
  <si>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</si>
  <si>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</si>
  <si>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</si>
  <si>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</si>
  <si>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</si>
  <si>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</si>
  <si>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</si>
  <si>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</si>
  <si>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</si>
  <si>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</si>
  <si>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</si>
  <si>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</si>
  <si>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</si>
  <si>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</si>
  <si>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</si>
  <si>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</si>
  <si>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</si>
  <si>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</si>
  <si>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</si>
  <si>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</si>
  <si>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</si>
  <si>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</si>
  <si>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</si>
  <si>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</si>
  <si>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</si>
  <si>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</si>
  <si>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</si>
  <si>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</si>
  <si>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</si>
  <si>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</si>
  <si>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</si>
  <si>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</si>
  <si>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</si>
  <si>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</si>
  <si>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</si>
  <si>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</si>
  <si>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</si>
  <si>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</si>
  <si>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</si>
  <si>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</si>
  <si>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</si>
  <si>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</si>
  <si>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</si>
  <si>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</si>
  <si>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</si>
  <si>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</si>
  <si>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</si>
  <si>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</si>
  <si>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</si>
  <si>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</si>
  <si>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</si>
  <si>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</si>
  <si>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</si>
  <si>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</si>
  <si>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</si>
  <si>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</si>
  <si>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</si>
  <si>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</si>
  <si>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</si>
  <si>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</si>
  <si>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</si>
  <si>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</si>
  <si>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</si>
  <si>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</si>
  <si>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</si>
  <si>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</si>
  <si>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</si>
  <si>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</si>
  <si>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</si>
  <si>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</si>
  <si>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</si>
  <si>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</si>
  <si>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</si>
  <si>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</si>
  <si>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</si>
  <si>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</si>
  <si>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</si>
  <si>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</si>
  <si>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</si>
  <si>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</si>
  <si>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</si>
  <si>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</si>
  <si>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</si>
  <si>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</si>
  <si>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</si>
  <si>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</si>
  <si>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</si>
  <si>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</si>
  <si>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</si>
  <si>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</si>
  <si>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</si>
  <si>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</si>
  <si>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</si>
  <si>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</si>
  <si>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</si>
  <si>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</si>
  <si>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</si>
  <si>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</si>
  <si>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</si>
  <si>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</si>
  <si>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</si>
  <si>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</si>
  <si>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</si>
  <si>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</si>
  <si>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</si>
  <si>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</si>
  <si>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</si>
  <si>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</si>
  <si>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</si>
  <si>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</si>
  <si>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</si>
  <si>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</si>
  <si>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</si>
  <si>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</si>
  <si>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</si>
  <si>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</si>
  <si>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</si>
  <si>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</si>
  <si>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</si>
  <si>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</si>
  <si>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</si>
  <si>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</si>
  <si>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</si>
  <si>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</si>
  <si>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</si>
  <si>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</si>
  <si>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</si>
  <si>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</si>
  <si>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</si>
  <si>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</si>
  <si>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</si>
  <si>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</si>
  <si>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</si>
  <si>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</si>
  <si>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</si>
  <si>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</si>
  <si>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</si>
  <si>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</si>
  <si>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</si>
  <si>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</si>
  <si>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</si>
  <si>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</si>
  <si>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</si>
  <si>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</si>
  <si>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</si>
  <si>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</si>
  <si>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</si>
  <si>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</si>
  <si>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</si>
  <si>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</si>
  <si>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</si>
  <si>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</si>
  <si>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</si>
  <si>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</si>
  <si>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</si>
  <si>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</si>
  <si>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</si>
  <si>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</si>
  <si>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</si>
  <si>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</si>
  <si>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</si>
  <si>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</si>
  <si>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</si>
  <si>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</si>
  <si>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</si>
  <si>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</si>
  <si>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</si>
  <si>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</si>
  <si>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</si>
  <si>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</si>
  <si>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</si>
  <si>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</si>
  <si>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</si>
  <si>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</si>
  <si>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</si>
  <si>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</si>
  <si>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</si>
  <si>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</si>
  <si>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</si>
  <si>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</si>
  <si>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</si>
  <si>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</si>
  <si>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</si>
  <si>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</si>
  <si>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</si>
  <si>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</si>
  <si>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</si>
  <si>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</si>
  <si>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</si>
  <si>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</si>
  <si>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</si>
  <si>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</si>
  <si>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</si>
  <si>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</si>
  <si>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</si>
  <si>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</si>
  <si>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</si>
  <si>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</si>
  <si>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</si>
  <si>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</si>
  <si>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</si>
  <si>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</si>
  <si>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</si>
  <si>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</si>
  <si>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</si>
  <si>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</si>
  <si>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</si>
  <si>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</si>
  <si>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</si>
  <si>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</si>
  <si>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</si>
  <si>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</si>
  <si>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</si>
  <si>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</si>
  <si>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</si>
  <si>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</si>
  <si>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</si>
  <si>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</si>
  <si>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</si>
  <si>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</si>
  <si>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</si>
  <si>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</si>
  <si>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</si>
  <si>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</si>
  <si>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</si>
  <si>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</si>
  <si>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</si>
  <si>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</si>
  <si>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</si>
  <si>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</si>
  <si>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</si>
  <si>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</si>
  <si>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</si>
  <si>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</si>
  <si>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</si>
  <si>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</si>
  <si>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</si>
  <si>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</si>
  <si>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</si>
  <si>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</si>
  <si>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</si>
  <si>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</si>
  <si>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</si>
  <si>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</si>
  <si>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</si>
  <si>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</si>
  <si>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</si>
  <si>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</si>
  <si>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</si>
  <si>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</si>
  <si>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</si>
  <si>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</si>
  <si>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</si>
  <si>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</si>
  <si>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</si>
  <si>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</si>
  <si>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</si>
  <si>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</si>
  <si>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</si>
  <si>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</si>
  <si>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</si>
  <si>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</si>
  <si>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</si>
  <si>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</si>
  <si>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</si>
  <si>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</si>
  <si>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</si>
  <si>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</si>
  <si>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</si>
  <si>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</si>
  <si>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</si>
  <si>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</si>
  <si>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</si>
  <si>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</si>
  <si>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</si>
  <si>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</si>
  <si>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</si>
  <si>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</si>
  <si>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</si>
  <si>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</si>
  <si>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</si>
  <si>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</si>
  <si>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</si>
  <si>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</si>
  <si>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</si>
  <si>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</si>
  <si>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</si>
  <si>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</si>
  <si>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</si>
  <si>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</si>
  <si>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</si>
  <si>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</si>
  <si>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</si>
  <si>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</si>
  <si>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</si>
  <si>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</si>
  <si>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</si>
  <si>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</si>
  <si>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</si>
  <si>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</si>
  <si>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</si>
  <si>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</si>
  <si>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</si>
  <si>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</si>
  <si>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</si>
  <si>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</si>
  <si>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</si>
  <si>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</si>
  <si>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</si>
  <si>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</si>
  <si>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</si>
  <si>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</si>
  <si>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</si>
  <si>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</si>
  <si>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</si>
  <si>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</si>
  <si>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</si>
  <si>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</si>
  <si>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</si>
  <si>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</si>
  <si>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</si>
  <si>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</si>
  <si>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</si>
  <si>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</si>
  <si>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</si>
  <si>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</si>
  <si>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</si>
  <si>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</si>
  <si>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</si>
  <si>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</si>
  <si>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</si>
  <si>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</si>
  <si>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</si>
  <si>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</si>
  <si>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</si>
  <si>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</si>
  <si>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</si>
  <si>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</si>
  <si>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</si>
  <si>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</si>
  <si>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</si>
  <si>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</si>
  <si>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</si>
  <si>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</si>
  <si>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</si>
  <si>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</si>
  <si>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</si>
  <si>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</si>
  <si>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</si>
  <si>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</si>
  <si>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</si>
  <si>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</si>
  <si>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</si>
  <si>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</si>
  <si>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</si>
  <si>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</si>
  <si>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</si>
  <si>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</si>
  <si>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</si>
  <si>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</si>
  <si>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</si>
  <si>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</si>
  <si>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</si>
  <si>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</si>
  <si>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</si>
  <si>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</si>
  <si>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</si>
  <si>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</si>
  <si>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</si>
  <si>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</si>
  <si>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</si>
  <si>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</si>
  <si>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</si>
  <si>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</si>
  <si>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</si>
  <si>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</si>
  <si>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</si>
  <si>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</si>
  <si>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</si>
  <si>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</si>
  <si>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</si>
  <si>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</si>
  <si>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</si>
  <si>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</si>
  <si>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</si>
  <si>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</si>
  <si>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</si>
  <si>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</si>
  <si>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</si>
  <si>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</si>
  <si>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</si>
  <si>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</si>
  <si>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</si>
  <si>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</si>
  <si>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</si>
  <si>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</si>
  <si>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</si>
  <si>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</si>
  <si>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</si>
  <si>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</si>
  <si>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</si>
  <si>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</si>
  <si>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</si>
  <si>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</si>
  <si>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</si>
  <si>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</si>
  <si>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</si>
  <si>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</si>
  <si>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</si>
  <si>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</si>
  <si>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</si>
  <si>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</si>
  <si>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</si>
  <si>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</si>
  <si>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</si>
  <si>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</si>
  <si>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</si>
  <si>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</si>
  <si>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</si>
  <si>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</si>
  <si>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</si>
  <si>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</si>
  <si>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</si>
  <si>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</si>
  <si>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</si>
  <si>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</si>
  <si>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</si>
  <si>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</si>
  <si>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</si>
  <si>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</si>
  <si>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</si>
  <si>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</si>
  <si>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</si>
  <si>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</si>
  <si>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</si>
  <si>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</si>
  <si>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</si>
  <si>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</si>
  <si>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</si>
  <si>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</si>
  <si>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</si>
  <si>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</si>
  <si>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</si>
  <si>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</si>
  <si>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</si>
  <si>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</si>
  <si>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</si>
  <si>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</si>
  <si>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</si>
  <si>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</si>
  <si>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</si>
  <si>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</si>
  <si>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</si>
  <si>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</si>
  <si>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</si>
  <si>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</si>
  <si>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</si>
  <si>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</si>
  <si>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</si>
  <si>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</si>
  <si>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</si>
  <si>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</si>
  <si>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</si>
  <si>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</si>
  <si>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</si>
  <si>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</si>
  <si>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</si>
  <si>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</si>
  <si>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</si>
  <si>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</si>
  <si>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</si>
  <si>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</si>
  <si>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</si>
  <si>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</si>
  <si>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</si>
  <si>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</si>
  <si>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</si>
  <si>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</si>
  <si>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</si>
  <si>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</si>
  <si>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</si>
  <si>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</si>
  <si>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</si>
  <si>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</si>
  <si>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</si>
  <si>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</si>
  <si>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</si>
  <si>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</si>
  <si>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</si>
  <si>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</si>
  <si>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</si>
  <si>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</si>
  <si>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</si>
  <si>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</si>
  <si>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</si>
  <si>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</si>
  <si>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</si>
  <si>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</si>
  <si>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</si>
  <si>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</si>
  <si>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</si>
  <si>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</si>
  <si>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</si>
  <si>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</si>
  <si>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</si>
  <si>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</si>
  <si>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</si>
  <si>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</si>
  <si>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</si>
  <si>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</si>
  <si>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</si>
  <si>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</si>
  <si>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</si>
  <si>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</si>
  <si>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</si>
  <si>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</si>
  <si>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</si>
  <si>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</si>
  <si>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</si>
  <si>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</si>
  <si>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</si>
  <si>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</si>
  <si>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</si>
  <si>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</si>
  <si>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</si>
  <si>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</si>
  <si>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</si>
  <si>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</si>
  <si>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</si>
  <si>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</si>
  <si>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</si>
  <si>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</si>
  <si>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</si>
  <si>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</si>
  <si>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</si>
  <si>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</si>
  <si>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</si>
  <si>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</si>
  <si>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</si>
  <si>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</si>
  <si>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</si>
  <si>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</si>
  <si>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</si>
  <si>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</si>
  <si>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</si>
  <si>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</si>
  <si>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</si>
  <si>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</si>
  <si>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</si>
  <si>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</si>
  <si>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</si>
  <si>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</si>
  <si>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</si>
  <si>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</si>
  <si>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</si>
  <si>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</si>
  <si>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</si>
  <si>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</si>
  <si>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</si>
  <si>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</si>
  <si>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</si>
  <si>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</si>
  <si>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</si>
  <si>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</si>
  <si>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</si>
  <si>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</si>
  <si>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</si>
  <si>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</si>
  <si>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</si>
  <si>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</si>
  <si>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</si>
  <si>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</si>
  <si>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</si>
  <si>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</si>
  <si>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</si>
  <si>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</si>
  <si>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</si>
  <si>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</si>
  <si>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</si>
  <si>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</si>
  <si>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</si>
  <si>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</si>
  <si>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</si>
  <si>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</si>
  <si>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</si>
  <si>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</si>
  <si>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</si>
  <si>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</si>
  <si>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</si>
  <si>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</si>
  <si>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</si>
  <si>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</si>
  <si>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</si>
  <si>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</si>
  <si>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</si>
  <si>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</si>
  <si>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</si>
  <si>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</si>
  <si>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</si>
  <si>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</si>
  <si>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</si>
  <si>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</si>
  <si>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</si>
  <si>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</si>
  <si>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</si>
  <si>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</si>
  <si>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</si>
  <si>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</si>
  <si>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</si>
  <si>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</si>
  <si>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</si>
  <si>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</si>
  <si>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</si>
  <si>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</si>
  <si>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</si>
  <si>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</si>
  <si>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</si>
  <si>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</si>
  <si>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</si>
  <si>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</si>
  <si>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</si>
  <si>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</si>
  <si>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</si>
  <si>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</si>
  <si>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</si>
  <si>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</si>
  <si>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</si>
  <si>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</si>
  <si>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</si>
  <si>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</si>
  <si>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</si>
  <si>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</si>
  <si>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</si>
  <si>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</si>
  <si>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</si>
  <si>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</si>
  <si>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</si>
  <si>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</si>
  <si>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</si>
  <si>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</si>
  <si>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</si>
  <si>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</si>
  <si>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</si>
  <si>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</si>
  <si>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</si>
  <si>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</si>
  <si>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</si>
  <si>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</si>
  <si>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</si>
  <si>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</si>
  <si>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</si>
  <si>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</si>
  <si>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</si>
  <si>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</si>
  <si>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</si>
  <si>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</si>
  <si>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</si>
  <si>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</si>
  <si>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</si>
  <si>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</si>
  <si>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</si>
  <si>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</si>
  <si>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</si>
  <si>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</si>
  <si>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</si>
  <si>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</si>
  <si>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</si>
  <si>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</si>
  <si>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</si>
  <si>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</si>
  <si>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</si>
  <si>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</si>
  <si>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</si>
  <si>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</si>
  <si>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</si>
  <si>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</si>
  <si>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</si>
  <si>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</si>
  <si>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</si>
  <si>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</si>
  <si>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</si>
  <si>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</si>
  <si>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</si>
  <si>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</si>
  <si>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</si>
  <si>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</si>
  <si>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</si>
  <si>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</si>
  <si>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</si>
  <si>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</si>
  <si>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</si>
  <si>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</si>
  <si>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</si>
  <si>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</si>
  <si>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</si>
  <si>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</si>
  <si>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</si>
  <si>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</si>
  <si>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</si>
  <si>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</si>
  <si>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</si>
  <si>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</si>
  <si>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</si>
  <si>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</si>
  <si>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</si>
  <si>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</si>
  <si>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</si>
  <si>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</si>
  <si>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</si>
  <si>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</si>
  <si>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</si>
  <si>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</si>
  <si>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</si>
  <si>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</si>
  <si>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</si>
  <si>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</si>
  <si>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</si>
  <si>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</si>
  <si>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</si>
  <si>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</si>
  <si>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</si>
  <si>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</si>
  <si>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</si>
  <si>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</si>
  <si>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</si>
  <si>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</si>
  <si>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</si>
  <si>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</si>
  <si>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</si>
  <si>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</si>
  <si>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</si>
  <si>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</si>
  <si>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</si>
  <si>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</si>
  <si>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</si>
  <si>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</si>
  <si>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</si>
  <si>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</si>
  <si>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</si>
  <si>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</si>
  <si>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</si>
  <si>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</si>
  <si>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</si>
  <si>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</si>
  <si>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</si>
  <si>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</si>
  <si>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</si>
  <si>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</si>
  <si>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</si>
  <si>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</si>
  <si>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</si>
  <si>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</si>
  <si>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</si>
  <si>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</si>
  <si>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</si>
  <si>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</si>
  <si>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</si>
  <si>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</si>
  <si>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</si>
  <si>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</si>
  <si>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</si>
  <si>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</si>
  <si>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</si>
  <si>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</si>
  <si>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</si>
  <si>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</si>
  <si>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</si>
  <si>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</si>
  <si>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</si>
  <si>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</si>
  <si>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</si>
  <si>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</si>
  <si>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</si>
  <si>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</si>
  <si>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</si>
  <si>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</si>
  <si>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</si>
  <si>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</si>
  <si>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</si>
  <si>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</si>
  <si>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</si>
  <si>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</si>
  <si>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</si>
  <si>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</si>
  <si>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</si>
  <si>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</si>
  <si>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</si>
  <si>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</si>
  <si>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</si>
  <si>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</si>
  <si>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</si>
  <si>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</si>
  <si>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</si>
  <si>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</si>
  <si>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</si>
  <si>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</si>
  <si>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</si>
  <si>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</si>
  <si>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</si>
  <si>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</si>
  <si>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</si>
  <si>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</si>
  <si>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</si>
  <si>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</si>
  <si>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</si>
  <si>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</si>
  <si>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</si>
  <si>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</si>
  <si>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</si>
  <si>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</si>
  <si>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</si>
  <si>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</si>
  <si>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</si>
  <si>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</si>
  <si>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</si>
  <si>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</si>
  <si>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</si>
  <si>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</si>
  <si>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</si>
  <si>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</si>
  <si>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</si>
  <si>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</si>
  <si>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</si>
  <si>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</si>
  <si>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</si>
  <si>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</si>
  <si>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</si>
  <si>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</si>
  <si>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</si>
  <si>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</si>
  <si>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</si>
  <si>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</si>
  <si>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</si>
  <si>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</si>
  <si>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</si>
  <si>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</si>
  <si>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</si>
  <si>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</si>
  <si>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</si>
  <si>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</si>
  <si>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</si>
  <si>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</si>
  <si>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</si>
  <si>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</si>
  <si>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</si>
  <si>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</si>
  <si>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</si>
  <si>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</si>
  <si>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</si>
  <si>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</si>
  <si>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</si>
  <si>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</si>
  <si>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</si>
  <si>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</si>
  <si>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</si>
  <si>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</si>
  <si>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</si>
  <si>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</si>
  <si>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</si>
  <si>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</si>
  <si>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</si>
  <si>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</si>
  <si>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</si>
  <si>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</si>
  <si>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</si>
  <si>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</si>
  <si>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</si>
  <si>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</si>
  <si>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</si>
  <si>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</si>
  <si>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</si>
  <si>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</si>
  <si>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</si>
  <si>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</si>
  <si>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</si>
  <si>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</si>
  <si>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</si>
  <si>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</si>
  <si>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</si>
  <si>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</si>
  <si>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</si>
  <si>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</si>
  <si>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</si>
  <si>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</si>
  <si>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</si>
  <si>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</si>
  <si>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</si>
  <si>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</si>
  <si>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</si>
  <si>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</si>
  <si>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</si>
  <si>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</si>
  <si>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</si>
  <si>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</si>
  <si>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</si>
  <si>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</si>
  <si>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</si>
  <si>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</si>
  <si>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</si>
  <si>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</si>
  <si>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</si>
  <si>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</si>
  <si>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</si>
  <si>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</si>
  <si>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</si>
  <si>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</si>
  <si>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</si>
  <si>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</si>
  <si>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</si>
  <si>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</si>
  <si>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</si>
  <si>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</si>
  <si>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</si>
  <si>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</si>
  <si>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</si>
  <si>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</si>
  <si>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</si>
  <si>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</si>
  <si>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</si>
  <si>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</si>
  <si>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</si>
  <si>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</si>
  <si>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</si>
  <si>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</si>
  <si>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</si>
  <si>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</si>
  <si>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</si>
  <si>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</si>
  <si>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</si>
  <si>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</si>
  <si>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</si>
  <si>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</si>
  <si>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</si>
  <si>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</si>
  <si>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</si>
  <si>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</si>
  <si>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</si>
  <si>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</si>
  <si>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</si>
  <si>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</si>
  <si>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</si>
  <si>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</si>
  <si>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</si>
  <si>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</si>
  <si>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</si>
  <si>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</si>
  <si>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</si>
  <si>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</si>
  <si>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</si>
  <si>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</si>
  <si>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</si>
  <si>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</si>
  <si>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</si>
  <si>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</si>
  <si>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</si>
  <si>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</si>
  <si>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</si>
  <si>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</si>
  <si>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</si>
  <si>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</si>
  <si>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</si>
  <si>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</si>
  <si>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</si>
  <si>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</si>
  <si>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</si>
  <si>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</si>
  <si>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</si>
  <si>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</si>
  <si>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</si>
  <si>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</si>
  <si>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</si>
  <si>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</si>
  <si>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</si>
  <si>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</si>
  <si>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</si>
  <si>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</si>
  <si>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</si>
  <si>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</si>
  <si>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</si>
  <si>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</si>
  <si>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</si>
  <si>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</si>
  <si>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</si>
  <si>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</si>
  <si>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</si>
  <si>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</si>
  <si>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</si>
  <si>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</si>
  <si>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</si>
  <si>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</si>
  <si>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</si>
  <si>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</si>
  <si>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</si>
  <si>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</si>
  <si>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</si>
  <si>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</si>
  <si>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</si>
  <si>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</si>
  <si>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</si>
  <si>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</si>
  <si>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</si>
  <si>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</si>
  <si>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</si>
  <si>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</si>
  <si>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</si>
  <si>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</si>
  <si>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</si>
  <si>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</si>
  <si>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</si>
  <si>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</si>
  <si>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</si>
  <si>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</si>
  <si>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</si>
  <si>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</si>
  <si>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</si>
  <si>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</si>
  <si>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</si>
  <si>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</si>
  <si>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</si>
  <si>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</si>
  <si>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</si>
  <si>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</si>
  <si>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</si>
  <si>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</si>
  <si>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</si>
  <si>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</si>
  <si>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</si>
  <si>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</si>
  <si>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</si>
  <si>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</si>
  <si>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</si>
  <si>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</si>
  <si>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</si>
  <si>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</si>
  <si>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</si>
  <si>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</si>
  <si>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</si>
  <si>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</si>
  <si>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</si>
  <si>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</si>
  <si>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</si>
  <si>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</si>
  <si>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</si>
  <si>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</si>
  <si>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</si>
  <si>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</si>
  <si>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</si>
  <si>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</si>
  <si>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</si>
  <si>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</si>
  <si>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</si>
  <si>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</si>
  <si>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</si>
  <si>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</si>
  <si>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</si>
  <si>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</si>
  <si>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</si>
  <si>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</si>
  <si>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</si>
  <si>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</si>
  <si>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</si>
  <si>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</si>
  <si>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</si>
  <si>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</si>
  <si>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</si>
  <si>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</si>
  <si>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</si>
  <si>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</si>
  <si>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</si>
  <si>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</si>
  <si>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</si>
  <si>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</si>
  <si>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</si>
  <si>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</si>
  <si>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</si>
  <si>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</si>
  <si>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</si>
  <si>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</si>
  <si>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</si>
  <si>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</si>
  <si>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</si>
  <si>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</si>
  <si>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</si>
  <si>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</si>
  <si>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</si>
  <si>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</si>
  <si>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</si>
  <si>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</si>
  <si>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</si>
  <si>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</si>
  <si>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</si>
  <si>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</si>
  <si>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</si>
  <si>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</si>
  <si>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</si>
  <si>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</si>
  <si>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</si>
  <si>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</si>
  <si>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</si>
  <si>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</si>
  <si>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</si>
  <si>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</si>
  <si>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</si>
  <si>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</si>
  <si>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</si>
  <si>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</si>
  <si>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</si>
  <si>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</si>
  <si>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</si>
  <si>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</si>
  <si>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</si>
  <si>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</si>
  <si>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</si>
  <si>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</si>
  <si>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</si>
  <si>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</si>
  <si>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</si>
  <si>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</si>
  <si>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</si>
  <si>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</si>
  <si>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</si>
  <si>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</si>
  <si>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</si>
  <si>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</si>
  <si>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</si>
  <si>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</si>
  <si>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</si>
  <si>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</si>
  <si>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</si>
  <si>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</si>
  <si>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</si>
  <si>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</si>
  <si>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</si>
  <si>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</si>
  <si>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</si>
  <si>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</si>
  <si>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</si>
  <si>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</si>
  <si>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</si>
  <si>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</si>
  <si>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</si>
  <si>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</si>
  <si>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</si>
  <si>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</si>
  <si>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</si>
  <si>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</si>
  <si>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</si>
  <si>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</si>
  <si>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</si>
  <si>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</si>
  <si>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</si>
  <si>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</si>
  <si>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</si>
  <si>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</si>
  <si>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</si>
  <si>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</si>
  <si>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</si>
  <si>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</si>
  <si>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</si>
  <si>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</si>
  <si>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</si>
  <si>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</si>
  <si>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</si>
  <si>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</si>
  <si>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</si>
  <si>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</si>
  <si>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</si>
  <si>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</si>
  <si>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</si>
  <si>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</si>
  <si>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</si>
  <si>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</si>
  <si>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</si>
  <si>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</si>
  <si>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</si>
  <si>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</si>
  <si>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</si>
  <si>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</si>
  <si>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</si>
  <si>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</si>
  <si>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</si>
  <si>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</si>
  <si>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</si>
  <si>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</si>
  <si>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</si>
  <si>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</si>
  <si>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</si>
  <si>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</si>
  <si>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</si>
  <si>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</si>
  <si>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</si>
  <si>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</si>
  <si>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</si>
  <si>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</si>
  <si>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</si>
  <si>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</si>
  <si>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</si>
  <si>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</si>
  <si>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</si>
  <si>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</si>
  <si>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</si>
  <si>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</si>
  <si>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</si>
  <si>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</si>
  <si>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</si>
  <si>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</si>
  <si>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</si>
  <si>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</si>
  <si>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</si>
  <si>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</si>
  <si>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</si>
  <si>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</si>
  <si>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</si>
  <si>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</si>
  <si>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</si>
  <si>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</si>
  <si>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</si>
  <si>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</si>
  <si>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</si>
  <si>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</si>
  <si>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</si>
  <si>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</si>
  <si>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</si>
  <si>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</si>
  <si>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</si>
  <si>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</si>
  <si>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</si>
  <si>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</si>
  <si>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</si>
  <si>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</si>
  <si>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</si>
  <si>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</si>
  <si>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</si>
  <si>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</si>
  <si>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</si>
  <si>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</si>
  <si>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</si>
  <si>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</si>
  <si>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</si>
  <si>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</si>
  <si>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</si>
  <si>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</si>
  <si>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</si>
  <si>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</si>
  <si>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</si>
  <si>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</si>
  <si>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</si>
  <si>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</si>
  <si>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</si>
  <si>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</si>
  <si>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</si>
  <si>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</si>
  <si>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</si>
  <si>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</si>
  <si>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</si>
  <si>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</si>
  <si>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</si>
  <si>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</si>
  <si>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</si>
  <si>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</si>
  <si>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</si>
  <si>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</si>
  <si>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</si>
  <si>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</si>
  <si>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</si>
  <si>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</si>
  <si>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</si>
  <si>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</si>
  <si>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</si>
  <si>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</si>
  <si>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</si>
  <si>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</si>
  <si>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</si>
  <si>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</si>
  <si>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</si>
  <si>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</si>
  <si>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</si>
  <si>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</si>
  <si>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</si>
  <si>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</si>
  <si>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</si>
  <si>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</si>
  <si>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</si>
  <si>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</si>
  <si>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</si>
  <si>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</si>
  <si>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</si>
  <si>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</si>
  <si>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</si>
  <si>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</si>
  <si>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</si>
  <si>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</si>
  <si>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</si>
  <si>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</si>
  <si>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</si>
  <si>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</si>
  <si>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</si>
  <si>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</si>
  <si>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</si>
  <si>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</si>
  <si>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</si>
  <si>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</si>
  <si>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</si>
  <si>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</si>
  <si>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</si>
  <si>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</si>
  <si>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</si>
  <si>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</si>
  <si>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</si>
  <si>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</si>
  <si>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</si>
  <si>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</si>
  <si>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</si>
  <si>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</si>
  <si>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</si>
  <si>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</si>
  <si>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</si>
  <si>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</si>
  <si>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</si>
  <si>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</si>
  <si>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</si>
  <si>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</si>
  <si>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</si>
  <si>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</si>
  <si>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</si>
  <si>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</si>
  <si>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</si>
  <si>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</si>
  <si>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</si>
  <si>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</si>
  <si>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</si>
  <si>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</si>
  <si>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</si>
  <si>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</si>
  <si>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</si>
  <si>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</si>
  <si>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</si>
  <si>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</si>
  <si>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</si>
  <si>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</si>
  <si>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</si>
  <si>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</si>
  <si>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</si>
  <si>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</si>
  <si>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</si>
  <si>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</si>
  <si>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</si>
  <si>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</si>
  <si>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</si>
  <si>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</si>
  <si>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</si>
  <si>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</si>
  <si>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</si>
  <si>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</si>
  <si>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</si>
  <si>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</si>
  <si>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</si>
  <si>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</si>
  <si>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</si>
  <si>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</si>
  <si>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</si>
  <si>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</si>
  <si>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</si>
  <si>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</si>
  <si>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</si>
  <si>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</si>
  <si>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</si>
  <si>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</si>
  <si>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</si>
  <si>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</si>
  <si>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</si>
  <si>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</si>
  <si>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</si>
  <si>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</si>
  <si>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</si>
  <si>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</si>
  <si>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</si>
  <si>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</si>
  <si>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</si>
  <si>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</si>
  <si>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</si>
  <si>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</si>
  <si>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</si>
  <si>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</si>
  <si>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</si>
  <si>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</si>
  <si>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</si>
  <si>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</si>
  <si>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</si>
  <si>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</si>
  <si>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</si>
  <si>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</si>
  <si>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</si>
  <si>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</si>
  <si>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</si>
  <si>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</si>
  <si>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</si>
  <si>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</si>
  <si>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</si>
  <si>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</si>
  <si>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</si>
  <si>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</si>
  <si>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</si>
  <si>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</si>
  <si>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</si>
  <si>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</si>
  <si>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</si>
  <si>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</si>
  <si>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</si>
  <si>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</si>
  <si>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</si>
  <si>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</si>
  <si>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</si>
  <si>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</si>
  <si>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</si>
  <si>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</si>
  <si>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</si>
  <si>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</si>
  <si>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</si>
  <si>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</si>
  <si>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</si>
  <si>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</si>
  <si>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</si>
  <si>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</si>
  <si>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</si>
  <si>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</si>
  <si>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</si>
  <si>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</si>
  <si>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</si>
  <si>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</si>
  <si>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</si>
  <si>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</si>
  <si>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</si>
  <si>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</si>
  <si>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</si>
  <si>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</si>
  <si>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</si>
  <si>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</si>
  <si>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</si>
  <si>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</si>
  <si>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</si>
  <si>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</si>
  <si>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</si>
  <si>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</si>
  <si>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</si>
  <si>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</si>
  <si>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</si>
  <si>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</si>
  <si>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</si>
  <si>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</si>
  <si>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</si>
  <si>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</si>
  <si>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</si>
  <si>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</si>
  <si>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</si>
  <si>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</si>
  <si>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</si>
  <si>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</si>
  <si>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</si>
  <si>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</si>
  <si>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</si>
  <si>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</si>
  <si>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</si>
  <si>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</si>
  <si>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</si>
  <si>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</si>
  <si>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</si>
  <si>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</si>
  <si>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</si>
  <si>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</si>
  <si>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</si>
  <si>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</si>
  <si>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</si>
  <si>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</si>
  <si>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</si>
  <si>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</si>
  <si>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</si>
  <si>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</si>
  <si>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</si>
  <si>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</si>
  <si>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</si>
  <si>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</si>
  <si>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</si>
  <si>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</si>
  <si>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</si>
  <si>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</si>
  <si>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</si>
  <si>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</si>
  <si>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</si>
  <si>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</si>
  <si>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</si>
  <si>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</si>
  <si>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</si>
  <si>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</si>
  <si>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</si>
  <si>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</si>
  <si>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</si>
  <si>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</si>
  <si>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</si>
  <si>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</si>
  <si>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</si>
  <si>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</si>
  <si>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</si>
  <si>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</si>
  <si>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</si>
  <si>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</si>
  <si>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</si>
  <si>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</si>
  <si>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</si>
  <si>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</si>
  <si>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</si>
  <si>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</si>
  <si>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</si>
  <si>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</si>
  <si>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</si>
  <si>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</si>
  <si>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</si>
  <si>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</si>
  <si>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</si>
  <si>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</si>
  <si>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</si>
  <si>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</si>
  <si>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</si>
  <si>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</si>
  <si>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</si>
  <si>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</si>
  <si>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</si>
  <si>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</si>
  <si>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</si>
  <si>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</si>
  <si>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</si>
  <si>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</si>
  <si>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</si>
  <si>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</si>
  <si>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</si>
  <si>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</si>
  <si>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</si>
  <si>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</si>
  <si>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</si>
  <si>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</si>
  <si>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</si>
  <si>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</si>
  <si>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</si>
  <si>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</si>
  <si>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</si>
  <si>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</si>
  <si>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</si>
  <si>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</si>
  <si>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</si>
  <si>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</si>
  <si>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</si>
  <si>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</si>
  <si>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</si>
  <si>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</si>
  <si>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</si>
  <si>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</si>
  <si>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</si>
  <si>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</si>
  <si>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</si>
  <si>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</si>
  <si>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</si>
  <si>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</si>
  <si>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</si>
  <si>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</si>
  <si>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</si>
  <si>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</si>
  <si>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</si>
  <si>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</si>
  <si>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</si>
  <si>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</si>
  <si>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</si>
  <si>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</si>
  <si>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</si>
  <si>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</si>
  <si>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</si>
  <si>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</si>
  <si>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</si>
  <si>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</si>
  <si>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</si>
  <si>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</si>
  <si>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</si>
  <si>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</si>
  <si>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</si>
  <si>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</si>
  <si>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</si>
  <si>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</si>
  <si>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</si>
  <si>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</si>
  <si>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</si>
  <si>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</si>
  <si>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</si>
  <si>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</si>
  <si>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</si>
  <si>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</si>
  <si>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</si>
  <si>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</si>
  <si>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</si>
  <si>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</si>
  <si>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</si>
  <si>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</si>
  <si>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</si>
  <si>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</si>
  <si>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</si>
  <si>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</si>
  <si>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</si>
  <si>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</si>
  <si>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</si>
  <si>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</si>
  <si>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</si>
  <si>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</si>
  <si>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</si>
  <si>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</si>
  <si>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</si>
  <si>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</si>
  <si>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</si>
  <si>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</si>
  <si>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</si>
  <si>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</si>
  <si>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</si>
  <si>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</si>
  <si>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</si>
  <si>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</si>
  <si>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</si>
  <si>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</si>
  <si>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</si>
  <si>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</si>
  <si>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</si>
  <si>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</si>
  <si>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</si>
  <si>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</si>
  <si>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</si>
  <si>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</si>
  <si>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</si>
  <si>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</si>
  <si>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</si>
  <si>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</si>
  <si>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</si>
  <si>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</si>
  <si>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</si>
  <si>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</si>
  <si>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</si>
  <si>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</si>
  <si>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</si>
  <si>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</si>
  <si>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</si>
  <si>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</si>
  <si>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</si>
  <si>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</si>
  <si>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</si>
  <si>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</si>
  <si>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</si>
  <si>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</si>
  <si>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</si>
  <si>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</si>
  <si>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</si>
  <si>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</si>
  <si>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</si>
  <si>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</si>
  <si>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</si>
  <si>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</si>
  <si>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</si>
  <si>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</si>
  <si>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</si>
  <si>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</si>
  <si>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</si>
  <si>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</si>
  <si>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</si>
  <si>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</si>
  <si>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</si>
  <si>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</si>
  <si>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</si>
  <si>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</si>
  <si>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</si>
  <si>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</si>
  <si>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</si>
  <si>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</si>
  <si>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</si>
  <si>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</si>
  <si>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</si>
  <si>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</si>
  <si>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</si>
  <si>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</si>
  <si>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</si>
  <si>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</si>
  <si>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</si>
  <si>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</si>
  <si>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</si>
  <si>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</si>
  <si>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</si>
  <si>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</si>
  <si>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</si>
  <si>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</si>
  <si>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</si>
  <si>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</si>
  <si>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</si>
  <si>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</si>
  <si>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</si>
  <si>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</si>
  <si>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</si>
  <si>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</si>
  <si>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</si>
  <si>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</si>
  <si>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</si>
  <si>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</si>
  <si>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</si>
  <si>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</si>
  <si>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</si>
  <si>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</si>
  <si>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</si>
  <si>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</si>
  <si>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</si>
  <si>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</si>
  <si>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</si>
  <si>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</si>
  <si>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</si>
  <si>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</si>
  <si>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</si>
  <si>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</si>
  <si>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</si>
  <si>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</si>
  <si>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</si>
  <si>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</si>
  <si>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</si>
  <si>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</si>
  <si>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</si>
  <si>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</si>
  <si>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</si>
  <si>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</si>
  <si>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</si>
  <si>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</si>
  <si>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</si>
  <si>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</si>
  <si>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</si>
  <si>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</si>
  <si>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</si>
  <si>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</si>
  <si>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</si>
  <si>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</si>
  <si>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</si>
  <si>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</si>
  <si>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</si>
  <si>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</si>
  <si>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</si>
  <si>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</si>
  <si>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</si>
  <si>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</si>
  <si>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</si>
  <si>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</si>
  <si>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</si>
  <si>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</si>
  <si>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</si>
  <si>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</si>
  <si>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</si>
  <si>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</si>
  <si>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</si>
  <si>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</si>
  <si>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</si>
  <si>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</si>
  <si>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</si>
  <si>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</si>
  <si>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</si>
  <si>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</si>
  <si>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</si>
  <si>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</si>
  <si>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</si>
  <si>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</si>
  <si>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</si>
  <si>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</si>
  <si>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</si>
  <si>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</si>
  <si>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</si>
  <si>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</si>
  <si>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</si>
  <si>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</si>
  <si>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</si>
  <si>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</si>
  <si>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</si>
  <si>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</si>
  <si>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</si>
  <si>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</si>
  <si>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</si>
  <si>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</si>
  <si>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</si>
  <si>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</si>
  <si>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</si>
  <si>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</si>
  <si>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</si>
  <si>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</si>
  <si>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</si>
  <si>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</si>
  <si>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</si>
  <si>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</si>
  <si>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</si>
  <si>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</si>
  <si>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</si>
  <si>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</si>
  <si>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</si>
  <si>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</si>
  <si>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</si>
  <si>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</si>
  <si>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</si>
  <si>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</si>
  <si>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</si>
  <si>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</si>
  <si>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</si>
  <si>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</si>
  <si>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</si>
  <si>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</si>
  <si>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</si>
  <si>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</si>
  <si>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</si>
  <si>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</si>
  <si>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</si>
  <si>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</si>
  <si>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</si>
  <si>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</si>
  <si>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</si>
  <si>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</si>
  <si>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</si>
  <si>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</si>
  <si>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</si>
  <si>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</si>
  <si>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</si>
  <si>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</si>
  <si>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</si>
  <si>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</si>
  <si>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</si>
  <si>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</si>
  <si>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</si>
  <si>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</si>
  <si>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</si>
  <si>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</si>
  <si>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</si>
  <si>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</si>
  <si>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</si>
  <si>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</si>
  <si>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</si>
  <si>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</si>
  <si>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</si>
  <si>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</si>
  <si>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</si>
  <si>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</si>
  <si>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</si>
  <si>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</si>
  <si>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</si>
  <si>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</si>
  <si>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</si>
  <si>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</si>
  <si>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</si>
  <si>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</si>
  <si>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</si>
  <si>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</si>
  <si>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</si>
  <si>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</si>
  <si>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</si>
  <si>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</si>
  <si>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</si>
  <si>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</si>
  <si>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</si>
  <si>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</si>
  <si>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</si>
  <si>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</si>
  <si>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</si>
  <si>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</si>
  <si>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</si>
  <si>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</si>
  <si>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</si>
  <si>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</si>
  <si>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</si>
  <si>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</si>
  <si>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</si>
  <si>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</si>
  <si>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</si>
  <si>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</si>
  <si>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</si>
  <si>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</si>
  <si>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</si>
  <si>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</si>
  <si>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</si>
  <si>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</si>
  <si>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</si>
  <si>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</si>
  <si>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</si>
  <si>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</si>
  <si>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</si>
  <si>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</si>
  <si>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</si>
  <si>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</si>
  <si>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</si>
  <si>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</si>
  <si>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</si>
  <si>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</si>
  <si>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</si>
  <si>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</si>
  <si>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</si>
  <si>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</si>
  <si>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</si>
  <si>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</si>
  <si>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</si>
  <si>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</si>
  <si>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</si>
  <si>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</si>
  <si>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</si>
  <si>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</si>
  <si>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</si>
  <si>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</si>
  <si>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</si>
  <si>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</si>
  <si>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</si>
  <si>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</si>
  <si>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</si>
  <si>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</si>
  <si>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</si>
  <si>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</si>
  <si>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</si>
  <si>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</si>
  <si>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</si>
  <si>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</si>
  <si>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</si>
  <si>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</si>
  <si>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</si>
  <si>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</si>
  <si>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</si>
  <si>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</si>
  <si>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</si>
  <si>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</si>
  <si>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</si>
  <si>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</si>
  <si>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</si>
  <si>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</si>
  <si>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</si>
  <si>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</si>
  <si>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</si>
  <si>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</si>
  <si>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</si>
  <si>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</si>
  <si>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</si>
  <si>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</si>
  <si>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</si>
  <si>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</si>
  <si>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</si>
  <si>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</si>
  <si>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</si>
  <si>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</si>
  <si>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</si>
  <si>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</si>
  <si>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</si>
  <si>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</si>
  <si>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</si>
  <si>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</si>
  <si>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</si>
  <si>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</si>
  <si>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</si>
  <si>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</si>
  <si>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</si>
  <si>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</si>
  <si>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</si>
  <si>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</si>
  <si>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</si>
  <si>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</si>
  <si>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</si>
  <si>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</si>
  <si>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</si>
  <si>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</si>
  <si>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</si>
  <si>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</si>
  <si>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</si>
  <si>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</si>
  <si>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</si>
  <si>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</si>
  <si>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</si>
  <si>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</si>
  <si>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</si>
  <si>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</si>
  <si>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</si>
  <si>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</si>
  <si>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</si>
  <si>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</si>
  <si>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</si>
  <si>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</si>
  <si>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</si>
  <si>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</si>
  <si>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</si>
  <si>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</si>
  <si>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</si>
  <si>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</si>
  <si>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</si>
  <si>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</si>
  <si>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</si>
  <si>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</si>
  <si>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</si>
  <si>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</si>
  <si>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</si>
  <si>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</si>
  <si>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</si>
  <si>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</si>
  <si>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</si>
  <si>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</si>
  <si>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</si>
  <si>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</si>
  <si>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</si>
  <si>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</si>
  <si>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</si>
  <si>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</si>
  <si>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</si>
  <si>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</si>
  <si>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</si>
  <si>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</si>
  <si>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</si>
  <si>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</si>
  <si>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</si>
  <si>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</si>
  <si>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</si>
  <si>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</si>
  <si>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</si>
  <si>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</si>
  <si>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</si>
  <si>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</si>
  <si>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</si>
  <si>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</si>
  <si>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</si>
  <si>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</si>
  <si>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</si>
  <si>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</si>
  <si>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</si>
  <si>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</si>
  <si>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</si>
  <si>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</si>
  <si>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</si>
  <si>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</si>
  <si>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</si>
  <si>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</si>
  <si>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</si>
  <si>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</si>
  <si>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</si>
  <si>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</si>
  <si>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</si>
  <si>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</si>
  <si>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</si>
  <si>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</si>
  <si>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</si>
  <si>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</si>
  <si>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</si>
  <si>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</si>
  <si>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</si>
  <si>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</si>
  <si>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</si>
  <si>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</si>
  <si>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</si>
  <si>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</si>
  <si>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</si>
  <si>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</si>
  <si>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</si>
  <si>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</si>
  <si>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</si>
  <si>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</si>
  <si>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</si>
  <si>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</si>
  <si>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</si>
  <si>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</si>
  <si>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</si>
  <si>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</si>
  <si>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</si>
  <si>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</si>
  <si>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</si>
  <si>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</si>
  <si>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</si>
  <si>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</si>
  <si>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</si>
  <si>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</si>
  <si>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</si>
  <si>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</si>
  <si>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</si>
  <si>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</si>
  <si>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</si>
  <si>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</si>
  <si>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</si>
  <si>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</si>
  <si>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</si>
  <si>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</si>
  <si>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</si>
  <si>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</si>
  <si>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</si>
  <si>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</si>
  <si>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</si>
  <si>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</si>
  <si>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</si>
  <si>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</si>
  <si>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</si>
  <si>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</si>
  <si>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</si>
  <si>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</si>
  <si>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</si>
  <si>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</si>
  <si>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</si>
  <si>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</si>
  <si>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</si>
  <si>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</si>
  <si>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</si>
  <si>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</si>
  <si>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</si>
  <si>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</si>
  <si>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</si>
  <si>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</si>
  <si>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</si>
  <si>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</si>
  <si>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</si>
  <si>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</si>
  <si>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</si>
  <si>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</si>
  <si>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</si>
  <si>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</si>
  <si>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</si>
  <si>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</si>
  <si>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</si>
  <si>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</si>
  <si>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</si>
  <si>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</si>
  <si>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</si>
  <si>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</si>
  <si>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</si>
  <si>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</si>
  <si>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</si>
  <si>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</si>
  <si>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</si>
  <si>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</si>
  <si>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</si>
  <si>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</si>
  <si>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</si>
  <si>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</si>
  <si>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</si>
  <si>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</si>
  <si>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</si>
  <si>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</si>
  <si>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</si>
  <si>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</si>
  <si>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</si>
  <si>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</si>
  <si>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</si>
  <si>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</si>
  <si>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</si>
  <si>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</si>
  <si>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</si>
  <si>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</si>
  <si>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</si>
  <si>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</si>
  <si>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</si>
  <si>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</si>
  <si>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</si>
  <si>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</si>
  <si>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</si>
  <si>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</si>
  <si>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</si>
  <si>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</si>
  <si>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</si>
  <si>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</si>
  <si>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</si>
  <si>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</si>
  <si>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</si>
  <si>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</si>
  <si>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</si>
  <si>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</si>
  <si>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</si>
  <si>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</si>
  <si>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</si>
  <si>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</si>
  <si>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</si>
  <si>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</si>
  <si>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</si>
  <si>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</si>
  <si>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</si>
  <si>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</si>
  <si>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</si>
  <si>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</si>
  <si>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</si>
  <si>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</si>
  <si>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</si>
  <si>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</si>
  <si>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</si>
  <si>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</si>
  <si>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</si>
  <si>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</si>
  <si>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</si>
  <si>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</si>
  <si>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</si>
  <si>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</si>
  <si>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</si>
  <si>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</si>
  <si>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</si>
  <si>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</si>
  <si>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</si>
  <si>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</si>
  <si>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</si>
  <si>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</si>
  <si>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</si>
  <si>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</si>
  <si>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</si>
  <si>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</si>
  <si>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</si>
  <si>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</si>
  <si>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</si>
  <si>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</si>
  <si>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</si>
  <si>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</si>
  <si>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</si>
  <si>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</si>
  <si>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</si>
  <si>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</si>
  <si>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</si>
  <si>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</si>
  <si>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</si>
  <si>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</si>
  <si>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</si>
  <si>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</si>
  <si>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</si>
  <si>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</si>
  <si>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</si>
  <si>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</si>
  <si>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</si>
  <si>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</si>
  <si>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</si>
  <si>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</si>
  <si>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</si>
  <si>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</si>
  <si>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</si>
  <si>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</si>
  <si>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</si>
  <si>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</si>
  <si>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</si>
  <si>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</si>
  <si>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</si>
  <si>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</si>
  <si>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</si>
  <si>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</si>
  <si>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</si>
  <si>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</si>
  <si>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</si>
  <si>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</si>
  <si>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</si>
  <si>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</si>
  <si>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</si>
  <si>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</si>
  <si>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</si>
  <si>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</si>
  <si>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</si>
  <si>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</si>
  <si>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</si>
  <si>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</si>
  <si>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</si>
  <si>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</si>
  <si>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</si>
  <si>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</si>
  <si>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</si>
  <si>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</si>
  <si>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</si>
  <si>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</si>
  <si>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</si>
  <si>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</si>
  <si>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</si>
  <si>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</si>
  <si>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</si>
  <si>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</si>
  <si>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</si>
  <si>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</si>
  <si>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</si>
  <si>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</si>
  <si>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</si>
  <si>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</si>
  <si>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</si>
  <si>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</si>
  <si>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</si>
  <si>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</si>
  <si>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</si>
  <si>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</si>
  <si>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</si>
  <si>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</si>
  <si>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</si>
  <si>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</si>
  <si>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</si>
  <si>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</si>
  <si>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</si>
  <si>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</si>
  <si>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</si>
  <si>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</si>
  <si>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</si>
  <si>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</si>
  <si>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</si>
  <si>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</si>
  <si>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</si>
  <si>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</si>
  <si>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</si>
  <si>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</si>
  <si>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</si>
  <si>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</si>
  <si>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</si>
  <si>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</si>
  <si>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</si>
  <si>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</si>
  <si>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</si>
  <si>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</si>
  <si>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</si>
  <si>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</si>
  <si>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</si>
  <si>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</si>
  <si>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</si>
  <si>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</si>
  <si>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</si>
  <si>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</si>
  <si>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</si>
  <si>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</si>
  <si>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</si>
  <si>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</si>
  <si>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</si>
  <si>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</si>
  <si>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</si>
  <si>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</si>
  <si>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</si>
  <si>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</si>
  <si>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</si>
  <si>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</si>
  <si>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</si>
  <si>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</si>
  <si>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</si>
  <si>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</si>
  <si>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</si>
  <si>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</si>
  <si>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</si>
  <si>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</si>
  <si>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</si>
  <si>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</si>
  <si>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</si>
  <si>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</si>
  <si>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</si>
  <si>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</si>
  <si>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</si>
  <si>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</si>
  <si>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</si>
  <si>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</si>
  <si>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</si>
  <si>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</si>
  <si>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</si>
  <si>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</si>
  <si>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</si>
  <si>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</si>
  <si>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</si>
  <si>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</si>
  <si>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</si>
  <si>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</si>
  <si>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</si>
  <si>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</si>
  <si>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</si>
  <si>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</si>
  <si>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</si>
  <si>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</si>
  <si>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</si>
  <si>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</si>
  <si>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</si>
  <si>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</si>
  <si>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</si>
  <si>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</si>
  <si>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</si>
  <si>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</si>
  <si>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</si>
  <si>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</si>
  <si>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</si>
  <si>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</si>
  <si>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</si>
  <si>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</si>
  <si>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</si>
  <si>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</si>
  <si>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</si>
  <si>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</si>
  <si>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</si>
  <si>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</si>
  <si>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</si>
  <si>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</si>
  <si>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</si>
  <si>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</si>
  <si>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</si>
  <si>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</si>
  <si>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</si>
  <si>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</si>
  <si>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</si>
  <si>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</si>
  <si>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</si>
  <si>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</si>
  <si>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</si>
  <si>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</si>
  <si>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</si>
  <si>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</si>
  <si>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</si>
  <si>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</si>
  <si>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</si>
  <si>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</si>
  <si>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</si>
  <si>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</si>
  <si>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</si>
  <si>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</si>
  <si>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</si>
  <si>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</si>
  <si>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</si>
  <si>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</si>
  <si>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</si>
  <si>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</si>
  <si>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</si>
  <si>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</si>
  <si>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</si>
  <si>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</si>
  <si>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</si>
  <si>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</si>
  <si>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</si>
  <si>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</si>
  <si>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</si>
  <si>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</si>
  <si>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</si>
  <si>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</si>
  <si>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</si>
  <si>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</si>
  <si>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</si>
  <si>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</si>
  <si>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</si>
  <si>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</si>
  <si>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</si>
  <si>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</si>
  <si>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</si>
  <si>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</si>
  <si>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</si>
  <si>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</si>
  <si>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</si>
  <si>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</si>
  <si>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</si>
  <si>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</si>
  <si>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</si>
  <si>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</si>
  <si>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</si>
  <si>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</si>
  <si>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</si>
  <si>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</si>
  <si>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</si>
  <si>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</si>
  <si>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</si>
  <si>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</si>
  <si>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</si>
  <si>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</si>
  <si>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</si>
  <si>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</si>
  <si>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</si>
  <si>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</si>
  <si>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</si>
  <si>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</si>
  <si>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</si>
  <si>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</si>
  <si>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</si>
  <si>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</si>
  <si>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</si>
  <si>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</si>
  <si>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</si>
  <si>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</si>
  <si>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</si>
  <si>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</si>
  <si>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</si>
  <si>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</si>
  <si>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</si>
  <si>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</si>
  <si>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</si>
  <si>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</si>
  <si>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</si>
  <si>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</si>
  <si>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</si>
  <si>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</si>
  <si>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</si>
  <si>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</si>
  <si>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</si>
  <si>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</si>
  <si>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</si>
  <si>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</si>
  <si>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</si>
  <si>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</si>
  <si>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</si>
  <si>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</si>
  <si>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</si>
  <si>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</si>
  <si>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</si>
  <si>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</si>
  <si>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</si>
  <si>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</si>
  <si>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</si>
  <si>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</si>
  <si>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</si>
  <si>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</si>
  <si>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</si>
  <si>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</si>
  <si>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</si>
  <si>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</si>
  <si>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</si>
  <si>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</si>
  <si>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</si>
  <si>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</si>
  <si>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</si>
  <si>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</si>
  <si>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</si>
  <si>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</si>
  <si>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</si>
  <si>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</si>
  <si>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</si>
  <si>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</si>
  <si>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</si>
  <si>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</si>
  <si>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</si>
  <si>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</si>
  <si>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</si>
  <si>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</si>
  <si>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</si>
  <si>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</si>
  <si>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</si>
  <si>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</si>
  <si>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</si>
  <si>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</si>
  <si>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</si>
  <si>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</si>
  <si>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</si>
  <si>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</si>
  <si>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</si>
  <si>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</si>
  <si>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</si>
  <si>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</si>
  <si>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</si>
  <si>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</si>
  <si>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</si>
  <si>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</si>
  <si>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</si>
  <si>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</si>
  <si>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</si>
  <si>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</si>
  <si>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</si>
  <si>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</si>
  <si>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</si>
  <si>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</si>
  <si>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</si>
  <si>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</si>
  <si>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</si>
  <si>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</si>
  <si>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</si>
  <si>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</si>
  <si>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</si>
  <si>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</si>
  <si>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</si>
  <si>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</si>
  <si>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</si>
  <si>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</si>
  <si>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</si>
  <si>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</si>
  <si>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</si>
  <si>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</si>
  <si>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</si>
  <si>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</si>
  <si>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</si>
  <si>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</si>
  <si>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</si>
  <si>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</si>
  <si>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</si>
  <si>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</si>
  <si>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</si>
  <si>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</si>
  <si>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</si>
  <si>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</si>
  <si>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</si>
  <si>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</si>
  <si>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</si>
  <si>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</si>
  <si>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</si>
  <si>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</si>
  <si>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</si>
  <si>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</si>
  <si>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</si>
  <si>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</si>
  <si>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</si>
  <si>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</si>
  <si>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</si>
  <si>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</si>
  <si>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</si>
  <si>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</si>
  <si>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</si>
  <si>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</si>
  <si>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</si>
  <si>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</si>
  <si>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</si>
  <si>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</si>
  <si>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</si>
  <si>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</si>
  <si>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</si>
  <si>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</si>
  <si>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</si>
  <si>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</si>
  <si>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</si>
  <si>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</si>
  <si>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</si>
  <si>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</si>
  <si>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</si>
  <si>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</si>
  <si>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</si>
  <si>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</si>
  <si>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</si>
  <si>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</si>
  <si>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</si>
  <si>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</si>
  <si>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</si>
  <si>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</si>
  <si>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</si>
  <si>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</si>
  <si>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</si>
  <si>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</si>
  <si>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</si>
  <si>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</si>
  <si>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</si>
  <si>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</si>
  <si>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</si>
  <si>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</si>
  <si>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</si>
  <si>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</si>
  <si>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</si>
  <si>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</si>
  <si>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</si>
  <si>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</si>
  <si>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</si>
  <si>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</si>
  <si>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</si>
  <si>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</si>
  <si>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</si>
  <si>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</si>
  <si>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</si>
  <si>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</si>
  <si>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</si>
  <si>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</si>
  <si>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</si>
  <si>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</si>
  <si>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</si>
  <si>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</si>
  <si>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</si>
  <si>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</si>
  <si>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</si>
  <si>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</si>
  <si>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</si>
  <si>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</si>
  <si>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</si>
  <si>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</si>
  <si>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</si>
  <si>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</si>
  <si>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</si>
  <si>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</si>
  <si>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</si>
  <si>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</si>
  <si>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</si>
  <si>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</si>
  <si>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</si>
  <si>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</si>
  <si>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</si>
  <si>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</si>
  <si>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</si>
  <si>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</si>
  <si>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</si>
  <si>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</si>
  <si>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</si>
  <si>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</si>
  <si>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</si>
  <si>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</si>
  <si>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</si>
  <si>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</si>
  <si>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</si>
  <si>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</si>
  <si>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</si>
  <si>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</si>
  <si>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</si>
  <si>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</si>
  <si>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</si>
  <si>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</si>
  <si>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</si>
  <si>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</si>
  <si>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</si>
  <si>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</si>
  <si>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</si>
  <si>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</si>
  <si>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</si>
  <si>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</si>
  <si>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</si>
  <si>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</si>
  <si>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</si>
  <si>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</si>
  <si>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</si>
  <si>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</si>
  <si>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</si>
  <si>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</si>
  <si>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</si>
  <si>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</si>
  <si>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</si>
  <si>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</si>
  <si>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</si>
  <si>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</si>
  <si>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</si>
  <si>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</si>
  <si>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</si>
  <si>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</si>
  <si>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</si>
  <si>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</si>
  <si>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</si>
  <si>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</si>
  <si>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</si>
  <si>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</si>
  <si>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</si>
  <si>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</si>
  <si>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</si>
  <si>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</si>
  <si>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</si>
  <si>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</si>
  <si>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</si>
  <si>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</si>
  <si>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</si>
  <si>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</si>
  <si>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</si>
  <si>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</si>
  <si>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</si>
  <si>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</si>
  <si>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</si>
  <si>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</si>
  <si>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</si>
  <si>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</si>
  <si>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</si>
  <si>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</si>
  <si>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</si>
  <si>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</si>
  <si>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</si>
  <si>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</si>
  <si>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</si>
  <si>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</si>
  <si>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</si>
  <si>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</si>
  <si>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</si>
  <si>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</si>
  <si>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</si>
  <si>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</si>
  <si>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</si>
  <si>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</si>
  <si>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</si>
  <si>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</si>
  <si>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</si>
  <si>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</si>
  <si>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</si>
  <si>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</si>
  <si>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</si>
  <si>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</si>
  <si>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</si>
  <si>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</si>
  <si>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</si>
  <si>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</si>
  <si>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</si>
  <si>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</si>
  <si>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</si>
  <si>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</si>
  <si>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</si>
  <si>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</si>
  <si>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</si>
  <si>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</si>
  <si>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</si>
  <si>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</si>
  <si>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</si>
  <si>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</si>
  <si>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</si>
  <si>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</si>
  <si>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</si>
  <si>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</si>
  <si>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</si>
  <si>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</si>
  <si>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</si>
  <si>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</si>
  <si>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</si>
  <si>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</si>
  <si>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</si>
  <si>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</si>
  <si>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</si>
  <si>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</si>
  <si>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</si>
  <si>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</si>
  <si>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</si>
  <si>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</si>
  <si>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</si>
  <si>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</si>
  <si>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</si>
  <si>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</si>
  <si>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</si>
  <si>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</si>
  <si>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</si>
  <si>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</si>
  <si>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</si>
  <si>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</si>
  <si>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</si>
  <si>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</si>
  <si>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</si>
  <si>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</si>
  <si>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</si>
  <si>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</si>
  <si>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</si>
  <si>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</si>
  <si>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</si>
  <si>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</si>
  <si>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</si>
  <si>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</si>
  <si>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</si>
  <si>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</si>
  <si>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</si>
  <si>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</si>
  <si>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</si>
  <si>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</si>
  <si>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</si>
  <si>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</si>
  <si>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</si>
  <si>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</si>
  <si>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</si>
  <si>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</si>
  <si>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</si>
  <si>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</si>
  <si>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</si>
  <si>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</si>
  <si>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</si>
  <si>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</si>
  <si>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</si>
  <si>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</si>
  <si>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</si>
  <si>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</si>
  <si>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</si>
  <si>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</si>
  <si>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</si>
  <si>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</si>
  <si>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</si>
  <si>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</si>
  <si>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</si>
  <si>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</si>
  <si>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</si>
  <si>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</si>
  <si>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</si>
  <si>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</si>
  <si>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</si>
  <si>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</si>
  <si>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</si>
  <si>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</si>
  <si>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</si>
  <si>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</si>
  <si>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</si>
  <si>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</si>
  <si>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</si>
  <si>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</si>
  <si>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</si>
  <si>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</si>
  <si>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</si>
  <si>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</si>
  <si>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</si>
  <si>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</si>
  <si>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</si>
  <si>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</si>
  <si>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</si>
  <si>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</si>
  <si>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</si>
  <si>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</si>
  <si>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</si>
  <si>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</si>
  <si>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</si>
  <si>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</si>
  <si>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</si>
  <si>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</si>
  <si>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</si>
  <si>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</si>
  <si>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</si>
  <si>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</si>
  <si>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</si>
  <si>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</si>
  <si>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</si>
  <si>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</si>
  <si>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</si>
  <si>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</si>
  <si>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</si>
  <si>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</si>
  <si>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</si>
  <si>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</si>
  <si>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</si>
  <si>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</si>
  <si>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</si>
  <si>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</si>
  <si>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</si>
  <si>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</si>
  <si>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</si>
  <si>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</si>
  <si>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</si>
  <si>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</si>
  <si>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</si>
  <si>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</si>
  <si>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</si>
  <si>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</si>
  <si>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</si>
  <si>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</si>
  <si>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</si>
  <si>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</si>
  <si>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</si>
  <si>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</si>
  <si>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</si>
  <si>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</si>
  <si>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</si>
  <si>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</si>
  <si>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</si>
  <si>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</si>
  <si>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</si>
  <si>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</si>
  <si>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</si>
  <si>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</si>
  <si>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</si>
  <si>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</si>
  <si>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</si>
  <si>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</si>
  <si>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</si>
  <si>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</si>
  <si>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</si>
  <si>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</si>
  <si>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</si>
  <si>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</si>
  <si>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</si>
  <si>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</si>
  <si>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</si>
  <si>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</si>
  <si>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</si>
  <si>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</si>
  <si>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</si>
  <si>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</si>
  <si>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</si>
  <si>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</si>
  <si>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</si>
  <si>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</si>
  <si>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</si>
  <si>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</si>
  <si>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</si>
  <si>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</si>
  <si>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</si>
  <si>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</si>
  <si>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</si>
  <si>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</si>
  <si>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</si>
  <si>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</si>
  <si>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</si>
  <si>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</si>
  <si>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</si>
  <si>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</si>
  <si>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</si>
  <si>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</si>
  <si>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</si>
  <si>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</si>
  <si>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</si>
  <si>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</si>
  <si>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</si>
  <si>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</si>
  <si>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</si>
  <si>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</si>
  <si>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</si>
  <si>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</si>
  <si>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</si>
  <si>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</si>
  <si>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</si>
  <si>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</si>
  <si>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</si>
  <si>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</si>
  <si>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</si>
  <si>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</si>
  <si>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</si>
  <si>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</si>
  <si>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</si>
  <si>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</si>
  <si>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</si>
  <si>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</si>
  <si>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</si>
  <si>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</si>
  <si>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</si>
  <si>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</si>
  <si>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</si>
  <si>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</si>
  <si>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</si>
  <si>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</si>
  <si>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</si>
  <si>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</si>
  <si>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</si>
  <si>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</si>
  <si>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</si>
  <si>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</si>
  <si>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</si>
  <si>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</si>
  <si>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</si>
  <si>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</si>
  <si>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</si>
  <si>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</si>
  <si>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</si>
  <si>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</si>
  <si>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</si>
  <si>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</si>
  <si>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</si>
  <si>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</si>
  <si>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</si>
  <si>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</si>
  <si>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</si>
  <si>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</si>
  <si>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</si>
  <si>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</si>
  <si>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</si>
  <si>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</si>
  <si>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</si>
  <si>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</si>
  <si>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</si>
  <si>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</si>
  <si>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</si>
  <si>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</si>
  <si>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</si>
  <si>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</si>
  <si>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</si>
  <si>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</si>
  <si>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</si>
  <si>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</si>
  <si>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</si>
  <si>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</si>
  <si>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</si>
  <si>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</si>
  <si>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</si>
  <si>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</si>
  <si>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</si>
  <si>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</si>
  <si>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</si>
  <si>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</si>
  <si>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</si>
  <si>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</si>
  <si>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</si>
  <si>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</si>
  <si>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</si>
  <si>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</si>
  <si>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</si>
  <si>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</si>
  <si>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</si>
  <si>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</si>
  <si>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</si>
  <si>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</si>
  <si>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</si>
  <si>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</si>
  <si>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</si>
  <si>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</si>
  <si>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</si>
  <si>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</si>
  <si>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</si>
  <si>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</si>
  <si>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</si>
  <si>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</si>
  <si>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</si>
  <si>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</si>
  <si>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</si>
  <si>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</si>
  <si>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</si>
  <si>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</si>
  <si>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</si>
  <si>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</si>
  <si>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</si>
  <si>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</si>
  <si>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</si>
  <si>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</si>
  <si>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</si>
  <si>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</si>
  <si>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</si>
  <si>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</si>
  <si>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</si>
  <si>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</si>
  <si>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</si>
  <si>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</si>
  <si>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</si>
  <si>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</si>
  <si>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</si>
  <si>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</si>
  <si>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</si>
  <si>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</si>
  <si>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</si>
  <si>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</si>
  <si>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</si>
  <si>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</si>
  <si>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</si>
  <si>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</si>
  <si>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</si>
  <si>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</si>
  <si>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</si>
  <si>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</si>
  <si>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</si>
  <si>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</si>
  <si>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</si>
  <si>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</si>
  <si>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</si>
  <si>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</si>
  <si>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</si>
  <si>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</si>
  <si>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</si>
  <si>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</si>
  <si>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</si>
  <si>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</si>
  <si>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</si>
  <si>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</si>
  <si>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</si>
  <si>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</si>
  <si>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</si>
  <si>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</si>
  <si>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</si>
  <si>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</si>
  <si>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</si>
  <si>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</si>
  <si>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</si>
  <si>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</si>
  <si>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</si>
  <si>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</si>
  <si>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</si>
  <si>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</si>
  <si>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</si>
  <si>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</si>
  <si>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</si>
  <si>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</si>
  <si>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</si>
  <si>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</si>
  <si>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</si>
  <si>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</si>
  <si>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</si>
  <si>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</si>
  <si>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</si>
  <si>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</si>
  <si>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</si>
  <si>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</si>
  <si>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</si>
  <si>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</si>
  <si>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</si>
  <si>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</si>
  <si>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</si>
  <si>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</si>
  <si>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</si>
  <si>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</si>
  <si>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</si>
  <si>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</si>
  <si>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</si>
  <si>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</si>
  <si>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</si>
  <si>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</si>
  <si>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</si>
  <si>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</si>
  <si>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</si>
  <si>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</si>
  <si>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</si>
  <si>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</si>
  <si>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</si>
  <si>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</si>
  <si>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</si>
  <si>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</si>
  <si>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</si>
  <si>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</si>
  <si>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</si>
  <si>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</si>
  <si>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</si>
  <si>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</si>
  <si>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</si>
  <si>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</si>
  <si>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</si>
  <si>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</si>
  <si>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</si>
  <si>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</si>
  <si>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</si>
  <si>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</si>
  <si>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</si>
  <si>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</si>
  <si>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</si>
  <si>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</si>
  <si>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</si>
  <si>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</si>
  <si>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</si>
  <si>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</si>
  <si>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</si>
  <si>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</si>
  <si>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</si>
  <si>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</si>
  <si>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</si>
  <si>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</si>
  <si>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</si>
  <si>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</si>
  <si>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</si>
  <si>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</si>
  <si>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</si>
  <si>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</si>
  <si>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</si>
  <si>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</si>
  <si>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</si>
  <si>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</si>
  <si>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</si>
  <si>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</si>
  <si>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</si>
  <si>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</si>
  <si>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</si>
  <si>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</si>
  <si>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</si>
  <si>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</si>
  <si>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</si>
  <si>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</si>
  <si>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</si>
  <si>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</si>
  <si>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</si>
  <si>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</si>
  <si>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</si>
  <si>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</si>
  <si>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</si>
  <si>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</si>
  <si>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</si>
  <si>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</si>
  <si>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</si>
  <si>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</si>
  <si>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</si>
  <si>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</si>
  <si>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</si>
  <si>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</si>
  <si>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</si>
  <si>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</si>
  <si>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</si>
  <si>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</si>
  <si>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</si>
  <si>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</si>
  <si>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</si>
  <si>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</si>
  <si>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</si>
  <si>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</si>
  <si>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</si>
  <si>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</si>
  <si>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</si>
  <si>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</si>
  <si>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</si>
  <si>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</si>
  <si>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</si>
  <si>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</si>
  <si>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</si>
  <si>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</si>
  <si>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</si>
  <si>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</si>
  <si>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</si>
  <si>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</si>
  <si>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</si>
  <si>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</si>
  <si>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</si>
  <si>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</si>
  <si>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</si>
  <si>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</si>
  <si>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</si>
  <si>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</si>
  <si>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</si>
  <si>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</si>
  <si>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</si>
  <si>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</si>
  <si>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</si>
  <si>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</si>
  <si>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</si>
  <si>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</si>
  <si>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</si>
  <si>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</si>
  <si>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</si>
  <si>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</si>
  <si>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</si>
  <si>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</si>
  <si>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</si>
  <si>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</si>
  <si>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</si>
  <si>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</si>
  <si>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</si>
  <si>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</si>
  <si>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</si>
  <si>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</si>
  <si>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</si>
  <si>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</si>
  <si>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</si>
  <si>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</si>
  <si>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</si>
  <si>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</si>
  <si>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</si>
  <si>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</si>
  <si>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</si>
  <si>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</si>
  <si>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</si>
  <si>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</si>
  <si>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</si>
  <si>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</si>
  <si>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</si>
  <si>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</si>
  <si>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</si>
  <si>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</si>
  <si>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</si>
  <si>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</si>
  <si>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</si>
  <si>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</si>
  <si>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</si>
  <si>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</si>
  <si>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</si>
  <si>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</si>
  <si>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</si>
  <si>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</si>
  <si>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</si>
  <si>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</si>
  <si>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</si>
  <si>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</si>
  <si>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</si>
  <si>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</si>
  <si>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</si>
  <si>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</si>
  <si>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</si>
  <si>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</si>
  <si>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</si>
  <si>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</si>
  <si>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</si>
  <si>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</si>
  <si>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</si>
  <si>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</si>
  <si>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</si>
  <si>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</si>
  <si>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</si>
  <si>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</si>
  <si>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</si>
  <si>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</si>
  <si>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</si>
  <si>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</si>
  <si>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</si>
  <si>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</si>
  <si>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</si>
  <si>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</si>
  <si>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</si>
  <si>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</si>
  <si>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</si>
  <si>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</si>
  <si>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</si>
  <si>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</si>
  <si>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</si>
  <si>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</si>
  <si>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</si>
  <si>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</si>
  <si>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</si>
  <si>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</si>
  <si>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</si>
  <si>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</si>
  <si>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</si>
  <si>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</si>
  <si>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</si>
  <si>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</si>
  <si>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</si>
  <si>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</si>
  <si>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</si>
  <si>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</si>
  <si>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</si>
  <si>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</si>
  <si>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</si>
  <si>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</si>
  <si>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</si>
  <si>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</si>
  <si>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</si>
  <si>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</si>
  <si>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</si>
  <si>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</si>
  <si>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</si>
  <si>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</si>
  <si>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</si>
  <si>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</si>
  <si>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</si>
  <si>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</si>
  <si>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</si>
  <si>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</si>
  <si>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</si>
  <si>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</si>
  <si>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</si>
  <si>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</si>
  <si>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</si>
  <si>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</si>
  <si>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</si>
  <si>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</si>
  <si>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</si>
  <si>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</si>
  <si>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</si>
  <si>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</si>
  <si>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</si>
  <si>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</si>
  <si>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</si>
  <si>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</si>
  <si>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</si>
  <si>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</si>
  <si>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</si>
  <si>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</si>
  <si>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</si>
  <si>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</si>
  <si>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</si>
  <si>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</si>
  <si>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</si>
  <si>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</si>
  <si>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</si>
  <si>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</si>
  <si>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</si>
  <si>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</si>
  <si>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</si>
  <si>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</si>
  <si>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</si>
  <si>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</si>
  <si>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</si>
  <si>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</si>
  <si>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</si>
  <si>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</si>
  <si>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</si>
  <si>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</si>
  <si>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</si>
  <si>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</si>
  <si>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</si>
  <si>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</si>
  <si>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</si>
  <si>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</si>
  <si>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</si>
  <si>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</si>
  <si>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</si>
  <si>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</si>
  <si>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</si>
  <si>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</si>
  <si>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</si>
  <si>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</si>
  <si>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</si>
  <si>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</si>
  <si>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</si>
  <si>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</si>
  <si>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</si>
  <si>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</si>
  <si>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</si>
  <si>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</si>
  <si>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</si>
  <si>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</si>
  <si>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</si>
  <si>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</si>
  <si>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</si>
  <si>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</si>
  <si>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</si>
  <si>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</si>
  <si>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</si>
  <si>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</si>
  <si>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</si>
  <si>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</si>
  <si>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</si>
  <si>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</si>
  <si>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</si>
  <si>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</si>
  <si>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</si>
  <si>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</si>
  <si>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</si>
  <si>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</si>
  <si>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</si>
  <si>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</si>
  <si>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</si>
  <si>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</si>
  <si>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</si>
  <si>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</si>
  <si>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</si>
  <si>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</si>
  <si>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</si>
  <si>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</si>
  <si>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</si>
  <si>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</si>
  <si>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</si>
  <si>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</si>
  <si>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</si>
  <si>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</si>
  <si>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</si>
  <si>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</si>
  <si>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</si>
  <si>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</si>
  <si>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</si>
  <si>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</si>
  <si>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</si>
  <si>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</si>
  <si>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</si>
  <si>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</si>
  <si>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</si>
  <si>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</si>
  <si>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</si>
  <si>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</si>
  <si>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</si>
  <si>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</si>
  <si>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</si>
  <si>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</si>
  <si>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</si>
  <si>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</si>
  <si>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</si>
  <si>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</si>
  <si>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</si>
  <si>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</si>
  <si>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</si>
  <si>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</si>
  <si>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</si>
  <si>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</si>
  <si>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</si>
  <si>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</si>
  <si>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</si>
  <si>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</si>
  <si>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</si>
  <si>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</si>
  <si>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</si>
  <si>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</si>
  <si>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</si>
  <si>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</si>
  <si>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</si>
  <si>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</si>
  <si>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</si>
  <si>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</si>
  <si>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</si>
  <si>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</si>
  <si>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</si>
  <si>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</si>
  <si>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</si>
  <si>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</si>
  <si>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</si>
  <si>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</si>
  <si>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</si>
  <si>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</si>
  <si>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</si>
  <si>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</si>
  <si>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</si>
  <si>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</si>
  <si>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</si>
  <si>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</si>
  <si>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</si>
  <si>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</si>
  <si>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</si>
  <si>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</si>
  <si>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</si>
  <si>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</si>
  <si>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</si>
  <si>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</si>
  <si>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</si>
  <si>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</si>
  <si>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</si>
  <si>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</si>
  <si>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</si>
  <si>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</si>
  <si>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</si>
  <si>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</si>
  <si>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</si>
  <si>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</si>
  <si>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</si>
  <si>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</si>
  <si>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</si>
  <si>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</si>
  <si>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</si>
  <si>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</si>
  <si>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</si>
  <si>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</si>
  <si>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</si>
  <si>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</si>
  <si>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</si>
  <si>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</si>
  <si>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</si>
  <si>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</si>
  <si>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</si>
  <si>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</si>
  <si>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</si>
  <si>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</si>
  <si>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</si>
  <si>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</si>
  <si>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</si>
  <si>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</si>
  <si>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</si>
  <si>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</si>
  <si>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</si>
  <si>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</si>
  <si>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</si>
  <si>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</si>
  <si>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</si>
  <si>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</si>
  <si>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</si>
  <si>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</si>
  <si>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</si>
  <si>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</si>
  <si>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</si>
  <si>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</si>
  <si>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</si>
  <si>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</si>
  <si>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</si>
  <si>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</si>
  <si>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</si>
  <si>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</si>
  <si>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</si>
  <si>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</si>
  <si>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</si>
  <si>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</si>
  <si>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</si>
  <si>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</si>
  <si>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</si>
  <si>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</si>
  <si>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</si>
  <si>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</si>
  <si>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</si>
  <si>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</si>
  <si>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</si>
  <si>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</si>
  <si>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</si>
  <si>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</si>
  <si>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</si>
  <si>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</si>
  <si>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</si>
  <si>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</si>
  <si>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</si>
  <si>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</si>
  <si>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</si>
  <si>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</si>
  <si>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</si>
  <si>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</si>
  <si>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</si>
  <si>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</si>
  <si>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</si>
  <si>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</si>
  <si>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</si>
  <si>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</si>
  <si>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</si>
  <si>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</si>
  <si>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</si>
  <si>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</si>
  <si>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</si>
  <si>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</si>
  <si>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</si>
  <si>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</si>
  <si>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</si>
  <si>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</si>
  <si>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</si>
  <si>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</si>
  <si>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</si>
  <si>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</si>
  <si>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</si>
  <si>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</si>
  <si>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</si>
  <si>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</si>
  <si>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</si>
  <si>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</si>
  <si>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</si>
  <si>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</si>
  <si>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</si>
  <si>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</si>
  <si>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</si>
  <si>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</si>
  <si>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</si>
  <si>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</si>
  <si>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</si>
  <si>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</si>
  <si>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</si>
  <si>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</si>
  <si>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</si>
  <si>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</si>
  <si>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</si>
  <si>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</si>
  <si>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</si>
  <si>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</si>
  <si>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</si>
  <si>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</si>
  <si>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</si>
  <si>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</si>
  <si>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</si>
  <si>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</si>
  <si>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</si>
  <si>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</si>
  <si>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</si>
  <si>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</si>
  <si>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</si>
  <si>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</si>
  <si>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</si>
  <si>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</si>
  <si>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</si>
  <si>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</si>
  <si>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</si>
  <si>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</si>
  <si>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</si>
  <si>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</si>
  <si>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</si>
  <si>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</si>
  <si>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</si>
  <si>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</si>
  <si>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</si>
  <si>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</si>
  <si>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</si>
  <si>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</si>
  <si>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</si>
  <si>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</si>
  <si>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</si>
  <si>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</si>
  <si>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</si>
  <si>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</si>
  <si>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</si>
  <si>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</si>
  <si>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</si>
  <si>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</si>
  <si>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</si>
  <si>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</si>
  <si>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</si>
  <si>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</si>
  <si>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</si>
  <si>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</si>
  <si>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</si>
  <si>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</si>
  <si>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</si>
  <si>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</si>
  <si>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</si>
  <si>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</si>
  <si>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</si>
  <si>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</si>
  <si>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</si>
  <si>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</si>
  <si>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</si>
  <si>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</si>
  <si>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</si>
  <si>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</si>
  <si>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</si>
  <si>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</si>
  <si>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</si>
  <si>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</si>
  <si>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</si>
  <si>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</si>
  <si>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</si>
  <si>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</si>
  <si>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</si>
  <si>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</si>
  <si>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</si>
  <si>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</si>
  <si>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</si>
  <si>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</si>
  <si>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</si>
  <si>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</si>
  <si>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</si>
  <si>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</si>
  <si>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</si>
  <si>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</si>
  <si>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</si>
  <si>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</si>
  <si>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</si>
  <si>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</si>
  <si>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</si>
  <si>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</si>
  <si>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</si>
  <si>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</si>
  <si>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</si>
  <si>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</si>
  <si>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</si>
  <si>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</si>
  <si>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</si>
  <si>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</si>
  <si>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</si>
  <si>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</si>
  <si>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</si>
  <si>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</si>
  <si>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</si>
  <si>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</si>
  <si>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</si>
  <si>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</si>
  <si>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</si>
  <si>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</si>
  <si>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</si>
  <si>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</si>
  <si>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</si>
  <si>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</si>
  <si>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</si>
  <si>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</si>
  <si>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</si>
  <si>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</si>
  <si>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</si>
  <si>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</si>
  <si>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</si>
  <si>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</si>
  <si>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</si>
  <si>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</si>
  <si>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</si>
  <si>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</si>
  <si>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</si>
  <si>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</si>
  <si>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</si>
  <si>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</si>
  <si>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</si>
  <si>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</si>
  <si>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</si>
  <si>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</si>
  <si>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</si>
  <si>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</si>
  <si>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</si>
  <si>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</si>
  <si>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</si>
  <si>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</si>
  <si>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</si>
  <si>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</si>
  <si>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</si>
  <si>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</si>
  <si>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</si>
  <si>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</si>
  <si>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</si>
  <si>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</si>
  <si>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</si>
  <si>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</si>
  <si>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</si>
  <si>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</si>
  <si>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</si>
  <si>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</si>
  <si>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</si>
  <si>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</si>
  <si>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</si>
  <si>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</si>
  <si>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</si>
  <si>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</si>
  <si>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</si>
  <si>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</si>
  <si>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</si>
  <si>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</si>
  <si>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</si>
  <si>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</si>
  <si>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</si>
  <si>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</si>
  <si>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</si>
  <si>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</si>
  <si>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</si>
  <si>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</si>
  <si>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</si>
  <si>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</si>
  <si>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</si>
  <si>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</si>
  <si>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</si>
  <si>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</si>
  <si>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</si>
  <si>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</si>
  <si>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</si>
  <si>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</si>
  <si>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</si>
  <si>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</si>
  <si>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</si>
  <si>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</si>
  <si>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</si>
  <si>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</si>
  <si>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</si>
  <si>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</si>
  <si>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</si>
  <si>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</si>
  <si>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</si>
  <si>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</si>
  <si>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</si>
  <si>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</si>
  <si>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</si>
  <si>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</si>
  <si>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</si>
  <si>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</si>
  <si>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</si>
  <si>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</si>
  <si>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</si>
  <si>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</si>
  <si>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</si>
  <si>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</si>
  <si>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</si>
  <si>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</si>
  <si>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</si>
  <si>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</si>
  <si>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</si>
  <si>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</si>
  <si>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</si>
  <si>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</si>
  <si>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</si>
  <si>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</si>
  <si>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</si>
  <si>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</si>
  <si>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</si>
  <si>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</si>
  <si>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</si>
  <si>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</si>
  <si>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</si>
  <si>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</si>
  <si>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</si>
  <si>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</si>
  <si>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</si>
  <si>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</si>
  <si>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</si>
  <si>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</si>
  <si>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</si>
  <si>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</si>
  <si>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</si>
  <si>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</si>
  <si>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</si>
  <si>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</si>
  <si>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</si>
  <si>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</si>
  <si>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</si>
  <si>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</si>
  <si>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</si>
  <si>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</si>
  <si>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</si>
  <si>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</si>
  <si>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</si>
  <si>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</si>
  <si>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</si>
  <si>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</si>
  <si>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</si>
  <si>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</si>
  <si>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</si>
  <si>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</si>
  <si>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</si>
  <si>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</si>
  <si>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</si>
  <si>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</si>
  <si>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</si>
  <si>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</si>
  <si>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</si>
  <si>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</si>
  <si>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</si>
  <si>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</si>
  <si>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</si>
  <si>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</si>
  <si>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</si>
  <si>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</si>
  <si>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</si>
  <si>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</si>
  <si>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</si>
  <si>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</si>
  <si>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</si>
  <si>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</si>
  <si>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</si>
  <si>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</si>
  <si>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</si>
  <si>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</si>
  <si>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</si>
  <si>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</si>
  <si>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</si>
  <si>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</si>
  <si>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</si>
  <si>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</si>
  <si>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</si>
  <si>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</si>
  <si>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</si>
  <si>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</si>
  <si>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</si>
  <si>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</si>
  <si>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</si>
  <si>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</si>
  <si>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</si>
  <si>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</si>
  <si>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</si>
  <si>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</si>
  <si>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</si>
  <si>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</si>
  <si>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</si>
  <si>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</si>
  <si>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</si>
  <si>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</si>
  <si>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</si>
  <si>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</si>
  <si>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</si>
  <si>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</si>
  <si>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</si>
  <si>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</si>
  <si>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</si>
  <si>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</si>
  <si>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</si>
  <si>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</si>
  <si>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</si>
  <si>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</si>
  <si>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</si>
  <si>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</si>
  <si>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</si>
  <si>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</si>
  <si>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</si>
  <si>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</si>
  <si>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</si>
  <si>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</si>
  <si>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</si>
  <si>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</si>
  <si>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</si>
  <si>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</si>
  <si>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</si>
  <si>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</si>
  <si>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</si>
  <si>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</si>
  <si>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</si>
  <si>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</si>
  <si>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</si>
  <si>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</si>
  <si>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</si>
  <si>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</si>
  <si>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</si>
  <si>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</si>
  <si>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</si>
  <si>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</si>
  <si>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</si>
  <si>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</si>
  <si>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</si>
  <si>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</si>
  <si>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</si>
  <si>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</si>
  <si>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</si>
  <si>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</si>
  <si>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</si>
  <si>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</si>
  <si>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</si>
  <si>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</si>
  <si>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</si>
  <si>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</si>
  <si>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</si>
  <si>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</si>
  <si>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</si>
  <si>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</si>
  <si>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</si>
  <si>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</si>
  <si>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</si>
  <si>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</si>
  <si>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</si>
  <si>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</si>
  <si>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</si>
  <si>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</si>
  <si>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</si>
  <si>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</si>
  <si>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</si>
  <si>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</si>
  <si>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</si>
  <si>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</si>
  <si>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</si>
  <si>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</si>
  <si>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</si>
  <si>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</si>
  <si>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</si>
  <si>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</si>
  <si>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</si>
  <si>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</si>
  <si>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</si>
  <si>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</si>
  <si>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</si>
  <si>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</si>
  <si>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</si>
  <si>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</si>
  <si>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</si>
  <si>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</si>
  <si>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</si>
  <si>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</si>
  <si>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</si>
  <si>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</si>
  <si>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</si>
  <si>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</si>
  <si>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</si>
  <si>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</si>
  <si>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</si>
  <si>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</si>
  <si>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</si>
  <si>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</si>
  <si>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</si>
  <si>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</si>
  <si>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</si>
  <si>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</si>
  <si>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</si>
  <si>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</si>
  <si>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</si>
  <si>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</si>
  <si>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</si>
  <si>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</si>
  <si>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</si>
  <si>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</si>
  <si>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</si>
  <si>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</si>
  <si>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</si>
  <si>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</si>
  <si>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</si>
  <si>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</si>
  <si>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</si>
  <si>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</si>
  <si>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</si>
  <si>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</si>
  <si>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</si>
  <si>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</si>
  <si>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</si>
  <si>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</si>
  <si>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</si>
  <si>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</si>
  <si>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</si>
  <si>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</si>
  <si>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</si>
  <si>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</si>
  <si>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</si>
  <si>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</si>
  <si>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</si>
  <si>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</si>
  <si>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</si>
  <si>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</si>
  <si>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</si>
  <si>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</si>
  <si>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</si>
  <si>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</si>
  <si>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</si>
  <si>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</si>
  <si>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</si>
  <si>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</si>
  <si>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</si>
  <si>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</si>
  <si>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</si>
  <si>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</si>
  <si>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</si>
  <si>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</si>
  <si>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</si>
  <si>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</si>
  <si>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</si>
  <si>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</si>
  <si>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</si>
  <si>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</si>
  <si>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</si>
  <si>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</si>
  <si>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</si>
  <si>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</si>
  <si>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</si>
  <si>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</si>
  <si>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</si>
  <si>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</si>
  <si>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</si>
  <si>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</si>
  <si>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</si>
  <si>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</si>
  <si>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</si>
  <si>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</si>
  <si>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</si>
  <si>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</si>
  <si>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</si>
  <si>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</si>
  <si>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</si>
  <si>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</si>
  <si>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</si>
  <si>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</si>
  <si>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</si>
  <si>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</si>
  <si>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</si>
  <si>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</si>
  <si>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</si>
  <si>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</si>
  <si>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</si>
  <si>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</si>
  <si>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</si>
  <si>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</si>
  <si>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</si>
  <si>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</si>
  <si>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</si>
  <si>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</si>
  <si>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</si>
  <si>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</si>
  <si>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</si>
  <si>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</si>
  <si>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</si>
  <si>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</si>
  <si>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</si>
  <si>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</si>
  <si>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</si>
  <si>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</si>
  <si>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</si>
  <si>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</si>
  <si>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</si>
  <si>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</si>
  <si>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</si>
  <si>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</si>
  <si>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</si>
  <si>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</si>
  <si>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</si>
  <si>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</si>
  <si>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</si>
  <si>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</si>
  <si>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</si>
  <si>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</si>
  <si>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</si>
  <si>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</si>
  <si>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</si>
  <si>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</si>
  <si>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</si>
  <si>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</si>
  <si>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</si>
  <si>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</si>
  <si>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</si>
  <si>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</si>
  <si>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</si>
  <si>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</si>
  <si>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</si>
  <si>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</si>
  <si>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</si>
  <si>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</si>
  <si>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</si>
  <si>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</si>
  <si>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</si>
  <si>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</si>
  <si>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</si>
  <si>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</si>
  <si>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</si>
  <si>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</si>
  <si>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</si>
  <si>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</si>
  <si>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</si>
  <si>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</si>
  <si>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</si>
  <si>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</si>
  <si>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</si>
  <si>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</si>
  <si>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</si>
  <si>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</si>
  <si>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</si>
  <si>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</si>
  <si>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</si>
  <si>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</si>
  <si>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</si>
  <si>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</si>
  <si>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</si>
  <si>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</si>
  <si>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</si>
  <si>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</si>
  <si>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</si>
  <si>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</si>
  <si>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</si>
  <si>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</si>
  <si>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</si>
  <si>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</si>
  <si>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</si>
  <si>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</si>
  <si>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</si>
  <si>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</si>
  <si>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</si>
  <si>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</si>
  <si>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</si>
  <si>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</si>
  <si>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</si>
  <si>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</si>
  <si>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</si>
  <si>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</si>
  <si>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</si>
  <si>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</si>
  <si>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</si>
  <si>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</si>
  <si>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</si>
  <si>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</si>
  <si>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</si>
  <si>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</si>
  <si>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</si>
  <si>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</si>
  <si>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</si>
  <si>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</si>
  <si>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</si>
  <si>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</si>
  <si>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</si>
  <si>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</si>
  <si>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</si>
  <si>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</si>
  <si>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</si>
  <si>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</si>
  <si>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</si>
  <si>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</si>
  <si>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</si>
  <si>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</si>
  <si>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</si>
  <si>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</si>
  <si>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</si>
  <si>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</si>
  <si>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</si>
  <si>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</si>
  <si>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</si>
  <si>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</si>
  <si>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</si>
  <si>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</si>
  <si>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</si>
  <si>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</si>
  <si>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</si>
  <si>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</si>
  <si>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</si>
  <si>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</si>
  <si>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</si>
  <si>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</si>
  <si>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</si>
  <si>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</si>
  <si>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</si>
  <si>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</si>
  <si>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</si>
  <si>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</si>
  <si>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</si>
  <si>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</si>
  <si>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</si>
  <si>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</si>
  <si>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</si>
  <si>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</si>
  <si>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</si>
  <si>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</si>
  <si>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</si>
  <si>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</si>
  <si>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</si>
  <si>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</si>
  <si>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</si>
  <si>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</si>
  <si>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</si>
  <si>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</si>
  <si>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</si>
  <si>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</si>
  <si>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</si>
  <si>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</si>
  <si>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</si>
  <si>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</si>
  <si>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</si>
  <si>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</si>
  <si>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</si>
  <si>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</si>
  <si>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</si>
  <si>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</si>
  <si>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</si>
  <si>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</si>
  <si>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</si>
  <si>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</si>
  <si>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</si>
  <si>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</si>
  <si>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</si>
  <si>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</si>
  <si>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</si>
  <si>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</si>
  <si>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</si>
  <si>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</si>
  <si>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</si>
  <si>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</si>
  <si>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</si>
  <si>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</si>
  <si>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</si>
  <si>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</si>
  <si>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</si>
  <si>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</si>
  <si>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</si>
  <si>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</si>
  <si>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</si>
  <si>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</si>
  <si>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</si>
  <si>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</si>
  <si>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</si>
  <si>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</si>
  <si>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</si>
  <si>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</si>
  <si>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</si>
  <si>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</si>
  <si>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</si>
  <si>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</si>
  <si>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</si>
  <si>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</si>
  <si>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</si>
  <si>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</si>
  <si>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</si>
  <si>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</si>
  <si>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</si>
  <si>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</si>
  <si>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</si>
  <si>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</si>
  <si>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</si>
  <si>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</si>
  <si>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</si>
  <si>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</si>
  <si>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</si>
  <si>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</si>
  <si>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</si>
  <si>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</si>
  <si>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</si>
  <si>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</si>
  <si>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</si>
  <si>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</si>
  <si>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</si>
  <si>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</si>
  <si>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</si>
  <si>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</si>
  <si>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</si>
  <si>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</si>
  <si>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</si>
  <si>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</si>
  <si>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</si>
  <si>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</si>
  <si>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</si>
  <si>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</si>
  <si>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</si>
  <si>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</si>
  <si>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</si>
  <si>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</si>
  <si>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</si>
  <si>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</si>
  <si>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</si>
  <si>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</si>
  <si>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</si>
  <si>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</si>
  <si>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</si>
  <si>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</si>
  <si>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</si>
  <si>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</si>
  <si>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</si>
  <si>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</si>
  <si>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</si>
  <si>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</si>
  <si>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</si>
  <si>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</si>
  <si>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</si>
  <si>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</si>
  <si>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</si>
  <si>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</si>
  <si>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</si>
  <si>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</si>
  <si>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</si>
  <si>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</si>
  <si>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</si>
  <si>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</si>
  <si>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</si>
  <si>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</si>
  <si>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</si>
  <si>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</si>
  <si>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</si>
  <si>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</si>
  <si>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</si>
  <si>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</si>
  <si>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</si>
  <si>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</si>
  <si>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</si>
  <si>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</si>
  <si>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</si>
  <si>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</si>
  <si>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</si>
  <si>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</si>
  <si>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</si>
  <si>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</si>
  <si>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</si>
  <si>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</si>
  <si>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</si>
  <si>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</si>
  <si>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</si>
  <si>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</si>
  <si>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</si>
  <si>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</si>
  <si>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</si>
  <si>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</si>
  <si>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</si>
  <si>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</si>
  <si>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</si>
  <si>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</si>
  <si>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</si>
  <si>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</si>
  <si>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</si>
  <si>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</si>
  <si>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</si>
  <si>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</si>
  <si>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</si>
  <si>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</si>
  <si>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</si>
  <si>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</si>
  <si>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</si>
  <si>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</si>
  <si>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</si>
  <si>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</si>
  <si>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</si>
  <si>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</si>
  <si>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</si>
  <si>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</si>
  <si>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</si>
  <si>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</si>
  <si>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</si>
  <si>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</si>
  <si>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</si>
  <si>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</si>
  <si>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</si>
  <si>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</si>
  <si>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</si>
  <si>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</si>
  <si>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</si>
  <si>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</si>
  <si>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</si>
  <si>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</si>
  <si>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</si>
  <si>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</si>
  <si>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</si>
  <si>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</si>
  <si>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</si>
  <si>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</si>
  <si>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</si>
  <si>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</si>
  <si>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</si>
  <si>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</si>
  <si>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</si>
  <si>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</si>
  <si>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</si>
  <si>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</si>
  <si>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</si>
  <si>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</si>
  <si>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</si>
  <si>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</si>
  <si>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</si>
  <si>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</si>
  <si>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</si>
  <si>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</si>
  <si>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</si>
  <si>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</si>
  <si>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</si>
  <si>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</si>
  <si>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</si>
  <si>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</si>
  <si>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</si>
  <si>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</si>
  <si>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</si>
  <si>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</si>
  <si>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</si>
  <si>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</si>
  <si>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</si>
  <si>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</si>
  <si>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</si>
  <si>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</si>
  <si>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</si>
  <si>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</si>
  <si>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</si>
  <si>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</si>
  <si>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</si>
  <si>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</si>
  <si>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</si>
  <si>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</si>
  <si>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</si>
  <si>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</si>
  <si>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</si>
  <si>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</si>
  <si>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</si>
  <si>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</si>
  <si>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</si>
  <si>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</si>
  <si>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</si>
  <si>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</si>
  <si>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</si>
  <si>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</si>
  <si>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</si>
  <si>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</si>
  <si>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</si>
  <si>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</si>
  <si>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</si>
  <si>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</si>
  <si>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</si>
  <si>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</si>
  <si>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</si>
  <si>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</si>
  <si>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</si>
  <si>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</si>
  <si>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</si>
  <si>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</si>
  <si>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</si>
  <si>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</si>
  <si>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</si>
  <si>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</si>
  <si>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</si>
  <si>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</si>
  <si>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</si>
  <si>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</si>
  <si>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</si>
  <si>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</si>
  <si>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</si>
  <si>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</si>
  <si>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</si>
  <si>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</si>
  <si>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</si>
  <si>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</si>
  <si>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</si>
  <si>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</si>
  <si>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</si>
  <si>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</si>
  <si>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</si>
  <si>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</si>
  <si>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</si>
  <si>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</si>
  <si>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</si>
  <si>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</si>
  <si>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</si>
  <si>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</si>
  <si>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</si>
  <si>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</si>
  <si>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</si>
  <si>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</si>
  <si>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</si>
  <si>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</si>
  <si>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</si>
  <si>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</si>
  <si>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</si>
  <si>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</si>
  <si>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</si>
  <si>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</si>
  <si>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</si>
  <si>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</si>
  <si>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</si>
  <si>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</si>
  <si>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</si>
  <si>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</si>
  <si>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</si>
  <si>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</si>
  <si>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</si>
  <si>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</si>
  <si>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</si>
  <si>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</si>
  <si>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</si>
  <si>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</si>
  <si>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</si>
  <si>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</si>
  <si>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</si>
  <si>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</si>
  <si>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</si>
  <si>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</si>
  <si>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</si>
  <si>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</si>
  <si>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</si>
  <si>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</si>
  <si>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</si>
  <si>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</si>
  <si>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</si>
  <si>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</si>
  <si>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</si>
  <si>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</si>
  <si>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</si>
  <si>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</si>
  <si>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</si>
  <si>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</si>
  <si>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</si>
  <si>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</si>
  <si>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</si>
  <si>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</si>
  <si>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</si>
  <si>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</si>
  <si>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</si>
  <si>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</si>
  <si>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</si>
  <si>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</si>
  <si>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</si>
  <si>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</si>
  <si>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</si>
  <si>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</si>
  <si>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</si>
  <si>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</si>
  <si>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</si>
  <si>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</si>
  <si>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</si>
  <si>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</si>
  <si>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</si>
  <si>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</si>
  <si>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</si>
  <si>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</si>
  <si>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</si>
  <si>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</si>
  <si>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</si>
  <si>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</si>
  <si>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</si>
  <si>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</si>
  <si>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</si>
  <si>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</si>
  <si>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</si>
  <si>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</si>
  <si>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</si>
  <si>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</si>
  <si>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</si>
  <si>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</si>
  <si>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</si>
  <si>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</si>
  <si>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</si>
  <si>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</si>
  <si>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</si>
  <si>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</si>
  <si>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</si>
  <si>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</si>
  <si>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</si>
  <si>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</si>
  <si>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</si>
  <si>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</si>
  <si>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</si>
  <si>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</si>
  <si>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</si>
  <si>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</si>
  <si>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</si>
  <si>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</si>
  <si>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</si>
  <si>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</si>
  <si>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</si>
  <si>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</si>
  <si>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</si>
  <si>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</si>
  <si>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</si>
  <si>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</si>
  <si>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</si>
  <si>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</si>
  <si>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</si>
  <si>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</si>
  <si>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</si>
  <si>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</si>
  <si>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</si>
  <si>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</si>
  <si>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</si>
  <si>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</si>
  <si>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</si>
  <si>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</si>
  <si>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</si>
  <si>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</si>
  <si>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</si>
  <si>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</si>
  <si>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</si>
  <si>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</si>
  <si>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</si>
  <si>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</si>
  <si>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</si>
  <si>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</si>
  <si>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</si>
  <si>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</si>
  <si>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</si>
  <si>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</si>
  <si>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</si>
  <si>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</si>
  <si>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</si>
  <si>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</si>
  <si>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</si>
  <si>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</si>
  <si>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</si>
  <si>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</si>
  <si>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</si>
  <si>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</si>
  <si>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</si>
  <si>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</si>
  <si>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</si>
  <si>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</si>
  <si>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</si>
  <si>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</si>
  <si>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</si>
  <si>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</si>
  <si>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</si>
  <si>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</si>
  <si>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</si>
  <si>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</si>
  <si>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</si>
  <si>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</si>
  <si>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</si>
  <si>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</si>
  <si>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</si>
  <si>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</si>
  <si>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</si>
  <si>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</si>
  <si>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</si>
  <si>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</si>
  <si>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</si>
  <si>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</si>
  <si>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</si>
  <si>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</si>
  <si>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</si>
  <si>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</si>
  <si>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</si>
  <si>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</si>
  <si>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</si>
  <si>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</si>
  <si>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</si>
  <si>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</si>
  <si>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</si>
  <si>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</si>
  <si>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</si>
  <si>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</si>
  <si>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</si>
  <si>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</si>
  <si>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</si>
  <si>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</si>
  <si>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</si>
  <si>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</si>
  <si>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</si>
  <si>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</si>
  <si>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</si>
  <si>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</si>
  <si>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</si>
  <si>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</si>
  <si>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</si>
  <si>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</si>
  <si>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</si>
  <si>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</si>
  <si>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</si>
  <si>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</si>
  <si>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</si>
  <si>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</si>
  <si>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</si>
  <si>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</si>
  <si>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</si>
  <si>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</si>
  <si>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</si>
  <si>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</si>
  <si>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</si>
  <si>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</si>
  <si>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</si>
  <si>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</si>
  <si>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</si>
  <si>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</si>
  <si>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</si>
  <si>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</si>
  <si>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</si>
  <si>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</si>
  <si>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</si>
  <si>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</si>
  <si>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</si>
  <si>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</si>
  <si>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</si>
  <si>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</si>
  <si>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</si>
  <si>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</si>
  <si>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</si>
  <si>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</si>
  <si>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</si>
  <si>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</si>
  <si>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</si>
  <si>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</si>
  <si>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</si>
  <si>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</si>
  <si>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</si>
  <si>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</si>
  <si>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</si>
  <si>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</si>
  <si>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</si>
  <si>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</si>
  <si>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</si>
  <si>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</si>
  <si>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</si>
  <si>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</si>
  <si>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</si>
  <si>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</si>
  <si>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</si>
  <si>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</si>
  <si>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</si>
  <si>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</si>
  <si>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</si>
  <si>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</si>
  <si>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</si>
  <si>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</si>
  <si>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</si>
  <si>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</si>
  <si>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</si>
  <si>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</si>
  <si>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</si>
  <si>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</si>
  <si>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</si>
  <si>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</si>
  <si>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</si>
  <si>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</si>
  <si>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</si>
  <si>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</si>
  <si>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</si>
  <si>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</si>
  <si>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</si>
  <si>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</si>
  <si>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</si>
  <si>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</si>
  <si>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</si>
  <si>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</si>
  <si>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</si>
  <si>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</si>
  <si>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</si>
  <si>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</si>
  <si>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</si>
  <si>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</si>
  <si>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</si>
  <si>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</si>
  <si>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</si>
  <si>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</si>
  <si>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</si>
  <si>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</si>
  <si>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</si>
  <si>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</si>
  <si>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</si>
  <si>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</si>
  <si>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</si>
  <si>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</si>
  <si>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</si>
  <si>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</si>
  <si>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</si>
  <si>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</si>
  <si>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</si>
  <si>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</si>
  <si>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</si>
  <si>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</si>
  <si>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</si>
  <si>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</si>
  <si>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</si>
  <si>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</si>
  <si>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</si>
  <si>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</si>
  <si>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</si>
  <si>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</si>
  <si>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</si>
  <si>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</si>
  <si>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</si>
  <si>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</si>
  <si>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</si>
  <si>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</si>
  <si>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</si>
  <si>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</si>
  <si>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</si>
  <si>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</si>
  <si>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</si>
  <si>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</si>
  <si>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</si>
  <si>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</si>
  <si>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</si>
  <si>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</si>
  <si>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</si>
  <si>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</si>
  <si>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</si>
  <si>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</si>
  <si>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</si>
  <si>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</si>
  <si>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</si>
  <si>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</si>
  <si>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</si>
  <si>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</si>
  <si>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</si>
  <si>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</si>
  <si>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</si>
  <si>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</si>
  <si>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</si>
  <si>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</si>
  <si>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</si>
  <si>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</si>
  <si>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</si>
  <si>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</si>
  <si>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</si>
  <si>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</si>
  <si>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</si>
  <si>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</si>
  <si>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</si>
  <si>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</si>
  <si>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</si>
  <si>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</si>
  <si>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</si>
  <si>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</si>
  <si>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</si>
  <si>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</si>
  <si>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</si>
  <si>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</si>
  <si>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</si>
  <si>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</si>
  <si>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</si>
  <si>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</si>
  <si>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</si>
  <si>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</si>
  <si>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</si>
  <si>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</si>
  <si>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</si>
  <si>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</si>
  <si>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</si>
  <si>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</si>
  <si>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</si>
  <si>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</si>
  <si>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</si>
  <si>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</si>
  <si>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</si>
  <si>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</si>
  <si>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</si>
  <si>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</si>
  <si>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</si>
  <si>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</si>
  <si>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</si>
  <si>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</si>
  <si>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</si>
  <si>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</si>
  <si>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</si>
  <si>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</si>
  <si>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</si>
  <si>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</si>
  <si>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</si>
  <si>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</si>
  <si>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</si>
  <si>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</si>
  <si>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</si>
  <si>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</si>
  <si>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</si>
  <si>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</si>
  <si>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</si>
  <si>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</si>
  <si>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</si>
  <si>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</si>
  <si>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</si>
  <si>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</si>
  <si>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</si>
  <si>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</si>
  <si>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</si>
  <si>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</si>
  <si>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</si>
  <si>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</si>
  <si>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</si>
  <si>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</si>
  <si>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</si>
  <si>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</si>
  <si>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</si>
  <si>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</si>
  <si>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</si>
  <si>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</si>
  <si>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</si>
  <si>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</si>
  <si>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</si>
  <si>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</si>
  <si>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</si>
  <si>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</si>
  <si>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</si>
  <si>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</si>
  <si>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</si>
  <si>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</si>
  <si>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</si>
  <si>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</si>
  <si>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</si>
  <si>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</si>
  <si>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</si>
  <si>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</si>
  <si>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</si>
  <si>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</si>
  <si>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</si>
  <si>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</si>
  <si>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</si>
  <si>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</si>
  <si>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</si>
  <si>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</si>
  <si>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</si>
  <si>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</si>
  <si>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</si>
  <si>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</si>
  <si>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</si>
  <si>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</si>
  <si>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</si>
  <si>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</si>
  <si>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</si>
  <si>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</si>
  <si>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</si>
  <si>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</si>
  <si>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</si>
  <si>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</si>
  <si>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</si>
  <si>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</si>
  <si>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</si>
  <si>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</si>
  <si>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</si>
  <si>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</si>
  <si>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</si>
  <si>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</si>
  <si>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</si>
  <si>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</si>
  <si>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</si>
  <si>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</si>
  <si>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</si>
  <si>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</si>
  <si>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</si>
  <si>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</si>
  <si>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</si>
  <si>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</si>
  <si>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</si>
  <si>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</si>
  <si>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</si>
  <si>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</si>
  <si>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</si>
  <si>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</si>
  <si>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</si>
  <si>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</si>
  <si>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</si>
  <si>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</si>
  <si>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</si>
  <si>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</si>
  <si>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</si>
  <si>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</si>
  <si>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</si>
  <si>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</si>
  <si>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</si>
  <si>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</si>
  <si>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</si>
  <si>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</si>
  <si>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</si>
  <si>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</si>
  <si>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</si>
  <si>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</si>
  <si>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</si>
  <si>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</si>
  <si>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</si>
  <si>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</si>
  <si>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</si>
  <si>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</si>
  <si>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</si>
  <si>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</si>
  <si>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</si>
  <si>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</si>
  <si>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</si>
  <si>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</si>
  <si>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</si>
  <si>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</si>
  <si>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</si>
  <si>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</si>
  <si>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</si>
  <si>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</si>
  <si>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</si>
  <si>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</si>
  <si>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</si>
  <si>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</si>
  <si>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</si>
  <si>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</si>
  <si>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</si>
  <si>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</si>
  <si>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</si>
  <si>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</si>
  <si>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</si>
  <si>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</si>
  <si>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</si>
  <si>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</si>
  <si>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</si>
  <si>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</si>
  <si>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</si>
  <si>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</si>
  <si>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</si>
  <si>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</si>
  <si>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</si>
  <si>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</si>
  <si>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</si>
  <si>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</si>
  <si>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</si>
  <si>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</si>
  <si>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</si>
  <si>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</si>
  <si>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</si>
  <si>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</si>
  <si>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</si>
  <si>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</si>
  <si>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</si>
  <si>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</si>
  <si>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</si>
  <si>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</si>
  <si>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</si>
  <si>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</si>
  <si>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</si>
  <si>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</si>
  <si>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</si>
  <si>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</si>
  <si>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</si>
  <si>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</si>
  <si>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</si>
  <si>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</si>
  <si>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</si>
  <si>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</si>
  <si>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</si>
  <si>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</si>
  <si>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</si>
  <si>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</si>
  <si>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</si>
  <si>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</si>
  <si>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</si>
  <si>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</si>
  <si>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</si>
  <si>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</si>
  <si>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</si>
  <si>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</si>
  <si>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</si>
  <si>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</si>
  <si>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</si>
  <si>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</si>
  <si>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</si>
  <si>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</si>
  <si>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</si>
  <si>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</si>
  <si>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</si>
  <si>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</si>
  <si>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</si>
  <si>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</si>
  <si>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</si>
  <si>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</si>
  <si>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</si>
  <si>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</si>
  <si>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</si>
  <si>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</si>
  <si>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</si>
  <si>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</si>
  <si>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</si>
  <si>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</si>
  <si>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</si>
  <si>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</si>
  <si>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</si>
  <si>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</si>
  <si>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</si>
  <si>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</si>
  <si>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</si>
  <si>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</si>
  <si>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</si>
  <si>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</si>
  <si>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</si>
  <si>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</si>
  <si>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</si>
  <si>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</si>
  <si>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</si>
  <si>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</si>
  <si>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</si>
  <si>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</si>
  <si>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</si>
  <si>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</si>
  <si>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</si>
  <si>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</si>
  <si>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</si>
  <si>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</si>
  <si>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</si>
  <si>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</si>
  <si>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</si>
  <si>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</si>
  <si>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</si>
  <si>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</si>
  <si>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</si>
  <si>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</si>
  <si>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</si>
  <si>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</si>
  <si>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</si>
  <si>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</si>
  <si>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</si>
  <si>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</si>
  <si>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</si>
  <si>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</si>
  <si>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</si>
  <si>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</si>
  <si>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</si>
  <si>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</si>
  <si>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</si>
  <si>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</si>
  <si>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</si>
  <si>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</si>
  <si>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</si>
  <si>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</si>
  <si>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</si>
  <si>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</si>
  <si>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</si>
  <si>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</si>
  <si>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</si>
  <si>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</si>
  <si>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</si>
  <si>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</si>
  <si>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</si>
  <si>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</si>
  <si>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</si>
  <si>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</si>
  <si>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</si>
  <si>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</si>
  <si>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</si>
  <si>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</si>
  <si>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</si>
  <si>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</si>
  <si>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</si>
  <si>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</si>
  <si>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</si>
  <si>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</si>
  <si>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</si>
  <si>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</si>
  <si>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</si>
  <si>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</si>
  <si>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</si>
  <si>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</si>
  <si>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</si>
  <si>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</si>
  <si>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</si>
  <si>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</si>
  <si>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</si>
  <si>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</si>
  <si>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</si>
  <si>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</si>
  <si>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</si>
  <si>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</si>
  <si>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</si>
  <si>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</si>
  <si>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</si>
  <si>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</si>
  <si>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</si>
  <si>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</si>
  <si>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</si>
  <si>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</si>
  <si>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</si>
  <si>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</si>
  <si>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</si>
  <si>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</si>
  <si>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</si>
  <si>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</si>
  <si>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</si>
  <si>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</si>
  <si>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</si>
  <si>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</si>
  <si>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</si>
  <si>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</si>
  <si>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</si>
  <si>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</si>
  <si>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</si>
  <si>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</si>
  <si>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</si>
  <si>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</si>
  <si>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</si>
  <si>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</si>
  <si>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</si>
  <si>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</si>
  <si>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</si>
  <si>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</si>
  <si>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</si>
  <si>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</si>
  <si>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</si>
  <si>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</si>
  <si>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</si>
  <si>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</si>
  <si>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</si>
  <si>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</si>
  <si>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</si>
  <si>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</si>
  <si>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</si>
  <si>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</si>
  <si>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</si>
  <si>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</si>
  <si>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</si>
  <si>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</si>
  <si>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</si>
  <si>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</si>
  <si>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</si>
  <si>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</si>
  <si>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</si>
  <si>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</si>
  <si>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</si>
  <si>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</si>
  <si>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</si>
  <si>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</si>
  <si>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</si>
  <si>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</si>
  <si>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</si>
  <si>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</si>
  <si>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</si>
  <si>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</si>
  <si>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</si>
  <si>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</si>
  <si>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</si>
  <si>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</si>
  <si>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</si>
  <si>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</si>
  <si>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</si>
  <si>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</si>
  <si>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</si>
  <si>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</si>
  <si>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</si>
  <si>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</si>
  <si>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</si>
  <si>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</si>
  <si>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</si>
  <si>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</si>
  <si>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</si>
  <si>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</si>
  <si>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</si>
  <si>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</si>
  <si>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</si>
  <si>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</si>
  <si>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</si>
  <si>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</si>
  <si>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</si>
  <si>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</si>
  <si>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</si>
  <si>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</si>
  <si>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</si>
  <si>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</si>
  <si>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</si>
  <si>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</si>
  <si>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</si>
  <si>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</si>
  <si>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</si>
  <si>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</si>
  <si>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</si>
  <si>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</si>
  <si>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</si>
  <si>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</si>
  <si>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</si>
  <si>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</si>
  <si>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</si>
  <si>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</si>
  <si>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</si>
  <si>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</si>
  <si>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</si>
  <si>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</si>
  <si>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</si>
  <si>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</si>
  <si>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</si>
  <si>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</si>
  <si>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</si>
  <si>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</si>
  <si>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</si>
  <si>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</si>
  <si>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</si>
  <si>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</si>
  <si>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</si>
  <si>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</si>
  <si>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</si>
  <si>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</si>
  <si>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</si>
  <si>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</si>
  <si>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</si>
  <si>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</si>
  <si>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</si>
  <si>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</si>
  <si>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</si>
  <si>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</si>
  <si>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</si>
  <si>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</si>
  <si>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</si>
  <si>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</si>
  <si>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</si>
  <si>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</si>
  <si>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</si>
  <si>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</si>
  <si>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</si>
  <si>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</si>
  <si>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</si>
  <si>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</si>
  <si>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</si>
  <si>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</si>
  <si>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</si>
  <si>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</si>
  <si>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</si>
  <si>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</si>
  <si>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</si>
  <si>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</si>
  <si>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</si>
  <si>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</si>
  <si>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</si>
  <si>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</si>
  <si>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</si>
  <si>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</si>
  <si>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</si>
  <si>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</si>
  <si>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</si>
  <si>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</si>
  <si>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</si>
  <si>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</si>
  <si>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</si>
  <si>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</si>
  <si>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</si>
  <si>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</si>
  <si>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</si>
  <si>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</si>
  <si>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</si>
  <si>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</si>
  <si>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</si>
  <si>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</si>
  <si>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</si>
  <si>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</si>
  <si>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</si>
  <si>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</si>
  <si>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</si>
  <si>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</si>
  <si>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</si>
  <si>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</si>
  <si>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</si>
  <si>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</si>
  <si>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</si>
  <si>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</si>
  <si>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</si>
  <si>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</si>
  <si>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</si>
  <si>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</si>
  <si>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</si>
  <si>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</si>
  <si>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</si>
  <si>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</si>
  <si>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</si>
  <si>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</si>
  <si>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</si>
  <si>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</si>
  <si>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</si>
  <si>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</si>
  <si>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</si>
  <si>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</si>
  <si>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</si>
  <si>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</si>
  <si>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</si>
  <si>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</si>
  <si>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</si>
  <si>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</si>
  <si>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</si>
  <si>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</si>
  <si>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</si>
  <si>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</si>
  <si>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</si>
  <si>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</si>
  <si>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</si>
  <si>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</si>
  <si>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</si>
  <si>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</si>
  <si>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</si>
  <si>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</si>
  <si>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</si>
  <si>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</si>
  <si>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</si>
  <si>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</si>
  <si>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</si>
  <si>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</si>
  <si>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</si>
  <si>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</si>
  <si>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</si>
  <si>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</si>
  <si>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</si>
  <si>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</si>
  <si>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</si>
  <si>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</si>
  <si>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</si>
  <si>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</si>
  <si>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</si>
  <si>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</si>
  <si>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</si>
  <si>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</si>
  <si>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</si>
  <si>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</si>
  <si>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</si>
  <si>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</si>
  <si>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</si>
  <si>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</si>
  <si>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</si>
  <si>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</si>
  <si>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</si>
  <si>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</si>
  <si>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</si>
  <si>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</si>
  <si>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</si>
  <si>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</si>
  <si>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</si>
  <si>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</si>
  <si>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</si>
  <si>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</si>
  <si>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</si>
  <si>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</si>
  <si>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</si>
  <si>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</si>
  <si>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</si>
  <si>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</si>
  <si>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</si>
  <si>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</si>
  <si>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</si>
  <si>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</si>
  <si>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</si>
  <si>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</si>
  <si>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</si>
  <si>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</si>
  <si>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</si>
  <si>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</si>
  <si>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</si>
  <si>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</si>
  <si>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</si>
  <si>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</si>
  <si>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</si>
  <si>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</si>
  <si>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</si>
  <si>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</si>
  <si>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</si>
  <si>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</si>
  <si>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</si>
  <si>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</si>
  <si>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</si>
  <si>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</si>
  <si>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</si>
  <si>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</si>
  <si>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</si>
  <si>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</si>
  <si>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</si>
  <si>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</si>
  <si>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</si>
  <si>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</si>
  <si>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</si>
  <si>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</si>
  <si>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</si>
  <si>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</si>
  <si>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</si>
  <si>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</si>
  <si>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</si>
  <si>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</si>
  <si>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</si>
  <si>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</si>
  <si>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</si>
  <si>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</si>
  <si>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</si>
  <si>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</si>
  <si>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</si>
  <si>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</si>
  <si>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</si>
  <si>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</si>
  <si>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</si>
  <si>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</si>
  <si>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</si>
  <si>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</si>
  <si>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</si>
  <si>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</si>
  <si>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</si>
  <si>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</si>
  <si>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</si>
  <si>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</si>
  <si>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</si>
  <si>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</si>
  <si>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</si>
  <si>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</si>
  <si>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</si>
  <si>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</si>
  <si>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</si>
  <si>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</si>
  <si>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</si>
  <si>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</si>
  <si>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</si>
  <si>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</si>
  <si>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</si>
  <si>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</si>
  <si>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</si>
  <si>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</si>
  <si>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</si>
  <si>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</si>
  <si>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</si>
  <si>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</si>
  <si>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</si>
  <si>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</si>
  <si>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</si>
  <si>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</si>
  <si>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</si>
  <si>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</si>
  <si>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</si>
  <si>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</si>
  <si>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</si>
  <si>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</si>
  <si>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</si>
  <si>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</si>
  <si>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</si>
  <si>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</si>
  <si>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</si>
  <si>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</si>
  <si>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</si>
  <si>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</si>
  <si>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</si>
  <si>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</si>
  <si>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</si>
  <si>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</si>
  <si>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</si>
  <si>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</si>
  <si>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</si>
  <si>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</si>
  <si>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</si>
  <si>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</si>
  <si>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</si>
  <si>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</si>
  <si>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</si>
  <si>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</si>
  <si>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</si>
  <si>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</si>
  <si>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</si>
  <si>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</si>
  <si>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</si>
  <si>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</si>
  <si>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</si>
  <si>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</si>
  <si>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</si>
  <si>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</si>
  <si>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</si>
  <si>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</si>
  <si>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</si>
  <si>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</si>
  <si>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</si>
  <si>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</si>
  <si>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</si>
  <si>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</si>
  <si>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</si>
  <si>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</si>
  <si>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</si>
  <si>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</si>
  <si>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</si>
  <si>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</si>
  <si>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</si>
  <si>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</si>
  <si>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</si>
  <si>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</si>
  <si>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</si>
  <si>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</si>
  <si>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</si>
  <si>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</si>
  <si>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</si>
  <si>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</si>
  <si>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</si>
  <si>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</si>
  <si>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</si>
  <si>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</si>
  <si>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</si>
  <si>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</si>
  <si>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</si>
  <si>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</si>
  <si>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</si>
  <si>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</si>
  <si>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</si>
  <si>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</si>
  <si>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</si>
  <si>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</si>
  <si>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</si>
  <si>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</si>
  <si>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</si>
  <si>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</si>
  <si>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</si>
  <si>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</si>
  <si>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</si>
  <si>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</si>
  <si>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</si>
  <si>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</si>
  <si>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</si>
  <si>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</si>
  <si>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</si>
  <si>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</si>
  <si>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</si>
  <si>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</si>
  <si>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</si>
  <si>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</si>
  <si>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</si>
  <si>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</si>
  <si>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</si>
  <si>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</si>
  <si>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</si>
  <si>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</si>
  <si>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</si>
  <si>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</si>
  <si>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</si>
  <si>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</si>
  <si>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</si>
  <si>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</si>
  <si>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</si>
  <si>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</si>
  <si>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</si>
  <si>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</si>
  <si>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</si>
  <si>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</si>
  <si>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</si>
  <si>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</si>
  <si>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</si>
  <si>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</si>
  <si>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</si>
  <si>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</si>
  <si>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</si>
  <si>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</si>
  <si>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</si>
  <si>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</si>
  <si>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</si>
  <si>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</si>
  <si>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</si>
  <si>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</si>
  <si>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</si>
  <si>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</si>
  <si>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</si>
  <si>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</si>
  <si>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</si>
  <si>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</si>
  <si>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</si>
  <si>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</si>
  <si>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</si>
  <si>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</si>
  <si>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</si>
  <si>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</si>
  <si>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</si>
  <si>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</si>
  <si>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</si>
  <si>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</si>
  <si>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</si>
  <si>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</si>
  <si>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</si>
  <si>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</si>
  <si>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</si>
  <si>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</si>
  <si>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</si>
  <si>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</si>
  <si>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</si>
  <si>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</si>
  <si>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</si>
  <si>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</si>
  <si>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</si>
  <si>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</si>
  <si>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</si>
  <si>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</si>
  <si>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</si>
  <si>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</si>
  <si>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</si>
  <si>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</si>
  <si>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</si>
  <si>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</si>
  <si>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</si>
  <si>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</si>
  <si>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</si>
  <si>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</si>
  <si>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</si>
  <si>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</si>
  <si>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</si>
  <si>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</si>
  <si>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</si>
  <si>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</si>
  <si>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</si>
  <si>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</si>
  <si>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</si>
  <si>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</si>
  <si>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</si>
  <si>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</si>
  <si>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</si>
  <si>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</si>
  <si>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</si>
  <si>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</si>
  <si>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</si>
  <si>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</si>
  <si>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</si>
  <si>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</si>
  <si>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</si>
  <si>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</si>
  <si>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</si>
  <si>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</si>
  <si>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</si>
  <si>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</si>
  <si>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</si>
  <si>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</si>
  <si>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</si>
  <si>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</si>
  <si>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</si>
  <si>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</si>
  <si>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</si>
  <si>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</si>
  <si>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</si>
  <si>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</si>
  <si>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</si>
  <si>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</si>
  <si>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</si>
  <si>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</si>
  <si>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</si>
  <si>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</si>
  <si>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</si>
  <si>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</si>
  <si>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</si>
  <si>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</si>
  <si>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</si>
  <si>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</si>
  <si>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</si>
  <si>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</si>
  <si>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</si>
  <si>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</si>
  <si>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</si>
  <si>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</si>
  <si>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</si>
  <si>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</si>
  <si>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</si>
  <si>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</si>
  <si>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</si>
  <si>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</si>
  <si>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</si>
  <si>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</si>
  <si>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</si>
  <si>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</si>
  <si>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</si>
  <si>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</si>
  <si>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</si>
  <si>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</si>
  <si>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</si>
  <si>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</si>
  <si>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</si>
  <si>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</si>
  <si>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</si>
  <si>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</si>
  <si>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</si>
  <si>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</si>
  <si>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</si>
  <si>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</si>
  <si>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</si>
  <si>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</si>
  <si>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</si>
  <si>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</si>
  <si>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</si>
  <si>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</si>
  <si>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</si>
  <si>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</si>
  <si>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</si>
  <si>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</si>
  <si>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</si>
  <si>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</si>
  <si>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</si>
  <si>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</si>
  <si>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</si>
  <si>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</si>
  <si>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</si>
  <si>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</si>
  <si>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</si>
  <si>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</si>
  <si>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</si>
  <si>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</si>
  <si>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</si>
  <si>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</si>
  <si>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</si>
  <si>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</si>
  <si>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</si>
  <si>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</si>
  <si>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</si>
  <si>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</si>
  <si>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</si>
  <si>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</si>
  <si>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</si>
  <si>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</si>
  <si>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</si>
  <si>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</si>
  <si>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</si>
  <si>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</si>
  <si>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</si>
  <si>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</si>
  <si>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</si>
  <si>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</si>
  <si>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</si>
  <si>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</si>
  <si>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</si>
  <si>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</si>
  <si>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</si>
  <si>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</si>
  <si>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</si>
  <si>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</si>
  <si>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</si>
  <si>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</si>
  <si>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</si>
  <si>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</si>
  <si>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</si>
  <si>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</si>
  <si>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</si>
  <si>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</si>
  <si>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</si>
  <si>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</si>
  <si>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</si>
  <si>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</si>
  <si>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</si>
  <si>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</si>
  <si>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</si>
  <si>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</si>
  <si>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</si>
  <si>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</si>
  <si>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</si>
  <si>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</si>
  <si>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</si>
  <si>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</si>
  <si>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</si>
  <si>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</si>
  <si>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</si>
  <si>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</si>
  <si>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</si>
  <si>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</si>
  <si>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</si>
  <si>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</si>
  <si>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</si>
  <si>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</si>
  <si>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</si>
  <si>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</si>
  <si>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</si>
  <si>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</si>
  <si>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</si>
  <si>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</si>
  <si>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</si>
  <si>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</si>
  <si>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</si>
  <si>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</si>
  <si>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</si>
  <si>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</si>
  <si>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</si>
  <si>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</si>
  <si>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</si>
  <si>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</si>
  <si>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</si>
  <si>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</si>
  <si>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</si>
  <si>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</si>
  <si>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</si>
  <si>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</si>
  <si>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</si>
  <si>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</si>
  <si>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</si>
  <si>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</si>
  <si>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</si>
  <si>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</si>
  <si>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</si>
  <si>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</si>
  <si>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</si>
  <si>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</si>
  <si>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</si>
  <si>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</si>
  <si>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</si>
  <si>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</si>
  <si>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</si>
  <si>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</si>
  <si>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</si>
  <si>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</si>
  <si>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</si>
  <si>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</si>
  <si>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</si>
  <si>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</si>
  <si>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</si>
  <si>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</si>
  <si>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</si>
  <si>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</si>
  <si>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</si>
  <si>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</si>
  <si>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</si>
  <si>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</si>
  <si>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</si>
  <si>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</si>
  <si>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</si>
  <si>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</si>
  <si>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</si>
  <si>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</si>
  <si>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</si>
  <si>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</si>
  <si>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</si>
  <si>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</si>
  <si>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</si>
  <si>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</si>
  <si>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</si>
  <si>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</si>
  <si>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</si>
  <si>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</si>
  <si>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</si>
  <si>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</si>
  <si>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</si>
  <si>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</si>
  <si>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</si>
  <si>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</si>
  <si>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</si>
  <si>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</si>
  <si>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</si>
  <si>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</si>
  <si>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</si>
  <si>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</si>
  <si>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</si>
  <si>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</si>
  <si>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</si>
  <si>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</si>
  <si>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</si>
  <si>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</si>
  <si>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</si>
  <si>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</si>
  <si>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</si>
  <si>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</si>
  <si>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</si>
  <si>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</si>
  <si>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</si>
  <si>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</si>
  <si>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</si>
  <si>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</si>
  <si>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</si>
  <si>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</si>
  <si>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</si>
  <si>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</si>
  <si>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</si>
  <si>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</si>
  <si>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</si>
  <si>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</si>
  <si>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</si>
  <si>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</si>
  <si>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</si>
  <si>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</si>
  <si>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</si>
  <si>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</si>
  <si>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</si>
  <si>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</si>
  <si>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</si>
  <si>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</si>
  <si>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</si>
  <si>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</si>
  <si>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</si>
  <si>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</si>
  <si>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</si>
  <si>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</si>
  <si>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</si>
  <si>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</si>
  <si>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</si>
  <si>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</si>
  <si>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</si>
  <si>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</si>
  <si>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</si>
  <si>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</si>
  <si>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</si>
  <si>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</si>
  <si>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</si>
  <si>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</si>
  <si>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</si>
  <si>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</si>
  <si>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</si>
  <si>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</si>
  <si>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</si>
  <si>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</si>
  <si>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</si>
  <si>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</si>
  <si>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</si>
  <si>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</si>
  <si>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</si>
  <si>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</si>
  <si>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</si>
  <si>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</si>
  <si>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</si>
  <si>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</si>
  <si>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</si>
  <si>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</si>
  <si>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</si>
  <si>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</si>
  <si>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</si>
  <si>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</si>
  <si>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</si>
  <si>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</si>
  <si>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</si>
  <si>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</si>
  <si>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</si>
  <si>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</si>
  <si>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</si>
  <si>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</si>
  <si>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</si>
  <si>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</si>
  <si>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</si>
  <si>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</si>
  <si>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</si>
  <si>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</si>
  <si>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</si>
  <si>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</si>
  <si>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</si>
  <si>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</si>
  <si>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</si>
  <si>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</si>
  <si>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</si>
  <si>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</si>
  <si>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</si>
  <si>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</si>
  <si>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</si>
  <si>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</si>
  <si>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</si>
  <si>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</si>
  <si>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</si>
  <si>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</si>
  <si>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</si>
  <si>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</si>
  <si>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</si>
  <si>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</si>
  <si>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</si>
  <si>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</si>
  <si>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</si>
  <si>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</si>
  <si>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</si>
  <si>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</si>
  <si>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</si>
  <si>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</si>
  <si>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</si>
  <si>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</si>
  <si>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</si>
  <si>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</si>
  <si>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</si>
  <si>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</si>
  <si>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</si>
  <si>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</si>
  <si>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</si>
  <si>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</si>
  <si>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</si>
  <si>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</si>
  <si>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</si>
  <si>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</si>
  <si>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</si>
  <si>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</si>
  <si>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</si>
  <si>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</si>
  <si>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</si>
  <si>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</si>
  <si>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</si>
  <si>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</si>
  <si>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</si>
  <si>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</si>
  <si>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</si>
  <si>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</si>
  <si>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</si>
  <si>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</si>
  <si>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</si>
  <si>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</si>
  <si>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</si>
  <si>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</si>
  <si>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</si>
  <si>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</si>
  <si>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</si>
  <si>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</si>
  <si>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</si>
  <si>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</si>
  <si>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</si>
  <si>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</si>
  <si>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</si>
  <si>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</si>
  <si>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</si>
  <si>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</si>
  <si>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</si>
  <si>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</si>
  <si>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</si>
  <si>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</si>
  <si>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</si>
  <si>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</si>
  <si>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</si>
  <si>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</si>
  <si>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</si>
  <si>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</si>
  <si>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</si>
  <si>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</si>
  <si>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</si>
  <si>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</si>
  <si>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</si>
  <si>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</si>
  <si>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</si>
  <si>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</si>
  <si>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</si>
  <si>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</si>
  <si>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</si>
  <si>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</si>
  <si>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</si>
  <si>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</si>
  <si>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</si>
  <si>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</si>
  <si>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</si>
  <si>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</si>
  <si>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</si>
  <si>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</si>
  <si>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</si>
  <si>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</si>
  <si>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</si>
  <si>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</si>
  <si>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</si>
  <si>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</si>
  <si>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</si>
  <si>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</si>
  <si>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</si>
  <si>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</si>
  <si>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</si>
  <si>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</si>
  <si>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</si>
  <si>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</si>
  <si>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</si>
  <si>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</si>
  <si>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</si>
  <si>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</si>
  <si>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</si>
  <si>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</si>
  <si>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</si>
  <si>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</si>
  <si>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</si>
  <si>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</si>
  <si>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</si>
  <si>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</si>
  <si>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</si>
  <si>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</si>
  <si>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</si>
  <si>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</si>
  <si>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</si>
  <si>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</si>
  <si>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</si>
  <si>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</si>
  <si>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</si>
  <si>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</si>
  <si>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</si>
  <si>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</si>
  <si>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</si>
  <si>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</si>
  <si>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</si>
  <si>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</si>
  <si>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</si>
  <si>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</si>
  <si>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</si>
  <si>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</si>
  <si>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</si>
  <si>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</si>
  <si>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</si>
  <si>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</si>
  <si>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</si>
  <si>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</si>
  <si>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</si>
  <si>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</si>
  <si>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</si>
  <si>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</si>
  <si>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</si>
  <si>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</si>
  <si>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</si>
  <si>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</si>
  <si>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</si>
  <si>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</si>
  <si>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</si>
  <si>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</si>
  <si>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</si>
  <si>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</si>
  <si>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</si>
  <si>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</si>
  <si>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</si>
  <si>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</si>
  <si>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</si>
  <si>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</si>
  <si>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</si>
  <si>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</si>
  <si>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</si>
  <si>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</si>
  <si>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</si>
  <si>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</si>
  <si>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</si>
  <si>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</si>
  <si>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</si>
  <si>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</si>
  <si>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</si>
  <si>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</si>
  <si>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</si>
  <si>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</si>
  <si>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</si>
  <si>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</si>
  <si>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</si>
  <si>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</si>
  <si>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</si>
  <si>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</si>
  <si>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</si>
  <si>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</si>
  <si>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</si>
  <si>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</si>
  <si>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</si>
  <si>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</si>
  <si>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</si>
  <si>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</si>
  <si>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</si>
  <si>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</si>
  <si>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</si>
  <si>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</si>
  <si>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</si>
  <si>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</si>
  <si>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</si>
  <si>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</si>
  <si>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</si>
  <si>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</si>
  <si>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</si>
  <si>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</si>
  <si>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</si>
  <si>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</si>
  <si>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</si>
  <si>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</si>
  <si>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</si>
  <si>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</si>
  <si>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</si>
  <si>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</si>
  <si>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</si>
  <si>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</si>
  <si>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</si>
  <si>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</si>
  <si>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</si>
  <si>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</si>
  <si>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</si>
  <si>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</si>
  <si>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</si>
  <si>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</si>
  <si>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</si>
  <si>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</si>
  <si>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</si>
  <si>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</si>
  <si>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</si>
  <si>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</si>
  <si>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</si>
  <si>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</si>
  <si>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</si>
  <si>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</si>
  <si>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</si>
  <si>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</si>
  <si>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</si>
  <si>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</si>
  <si>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</si>
  <si>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</si>
  <si>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</si>
  <si>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</si>
  <si>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</si>
  <si>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</si>
  <si>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</si>
  <si>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</si>
  <si>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</si>
  <si>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</si>
  <si>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</si>
  <si>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</si>
  <si>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</si>
  <si>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</si>
  <si>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</si>
  <si>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</si>
  <si>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</si>
  <si>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</si>
  <si>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</si>
  <si>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</si>
  <si>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</si>
  <si>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</si>
  <si>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</si>
  <si>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</si>
  <si>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</si>
  <si>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</si>
  <si>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</si>
  <si>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</si>
  <si>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</si>
  <si>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</si>
  <si>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</si>
  <si>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</si>
  <si>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</si>
  <si>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</si>
  <si>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</si>
  <si>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</si>
  <si>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</si>
  <si>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</si>
  <si>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</si>
  <si>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</si>
  <si>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</si>
  <si>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</si>
  <si>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</si>
  <si>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</si>
  <si>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</si>
  <si>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</si>
  <si>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</si>
  <si>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</si>
  <si>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</si>
  <si>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</si>
  <si>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</si>
  <si>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</si>
  <si>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</si>
  <si>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</si>
  <si>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</si>
  <si>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</si>
  <si>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</si>
  <si>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</si>
  <si>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</si>
  <si>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</si>
  <si>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</si>
  <si>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</si>
  <si>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</si>
  <si>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</si>
  <si>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</si>
  <si>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</si>
  <si>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</si>
  <si>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</si>
  <si>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</si>
  <si>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</si>
  <si>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</si>
  <si>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</si>
  <si>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</si>
  <si>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</si>
  <si>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</si>
  <si>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</si>
  <si>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</si>
  <si>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</si>
  <si>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</si>
  <si>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</si>
  <si>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</si>
  <si>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</si>
  <si>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</si>
  <si>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</si>
  <si>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</si>
  <si>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</si>
  <si>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</si>
  <si>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</si>
  <si>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</si>
  <si>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</si>
  <si>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</si>
  <si>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</si>
  <si>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</si>
  <si>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</si>
  <si>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</si>
  <si>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</si>
  <si>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</si>
  <si>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</si>
  <si>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</si>
  <si>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</si>
  <si>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</si>
  <si>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</si>
  <si>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</si>
  <si>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</si>
  <si>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</si>
  <si>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</si>
  <si>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</si>
  <si>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</si>
  <si>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</si>
  <si>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</si>
  <si>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</si>
  <si>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</si>
  <si>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</si>
  <si>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</si>
  <si>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</si>
  <si>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</si>
  <si>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</si>
  <si>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</si>
  <si>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</si>
  <si>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</si>
  <si>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</si>
  <si>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</si>
  <si>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</si>
  <si>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</si>
  <si>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</si>
  <si>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</si>
  <si>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</si>
  <si>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</si>
  <si>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</si>
  <si>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</si>
  <si>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</si>
  <si>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</si>
  <si>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</si>
  <si>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</si>
  <si>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</si>
  <si>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</si>
  <si>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</si>
  <si>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</si>
  <si>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</si>
  <si>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</si>
  <si>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</si>
  <si>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</si>
  <si>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</si>
  <si>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</si>
  <si>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</si>
  <si>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</si>
  <si>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</si>
  <si>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</si>
  <si>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</si>
  <si>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</si>
  <si>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</si>
  <si>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</si>
  <si>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</si>
  <si>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</si>
  <si>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</si>
  <si>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</si>
  <si>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</si>
  <si>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</si>
  <si>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</si>
  <si>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</si>
  <si>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</si>
  <si>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</si>
  <si>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</si>
  <si>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</si>
  <si>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</si>
  <si>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</si>
  <si>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</si>
  <si>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</si>
  <si>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</si>
  <si>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</si>
  <si>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</si>
  <si>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</si>
  <si>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</si>
  <si>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</si>
  <si>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</si>
  <si>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</si>
  <si>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</si>
  <si>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</si>
  <si>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</si>
  <si>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</si>
  <si>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</si>
  <si>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</si>
  <si>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</si>
  <si>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</si>
  <si>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</si>
  <si>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</si>
  <si>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</si>
  <si>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</si>
  <si>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</si>
  <si>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</si>
  <si>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</si>
  <si>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</si>
  <si>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</si>
  <si>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</si>
  <si>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</si>
  <si>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</si>
  <si>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</si>
  <si>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</si>
  <si>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</si>
  <si>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</si>
  <si>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</si>
  <si>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</si>
  <si>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</si>
  <si>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</si>
  <si>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</si>
  <si>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</si>
  <si>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</si>
  <si>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</si>
  <si>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</si>
  <si>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</si>
  <si>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</si>
  <si>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</si>
  <si>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</si>
  <si>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</si>
  <si>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</si>
  <si>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</si>
  <si>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</si>
  <si>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</si>
  <si>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</si>
  <si>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</si>
  <si>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</si>
  <si>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</si>
  <si>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</si>
  <si>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</si>
  <si>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</si>
  <si>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</si>
  <si>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</si>
  <si>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</si>
  <si>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</si>
  <si>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</si>
  <si>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</si>
  <si>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</si>
  <si>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</si>
  <si>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</si>
  <si>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</si>
  <si>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</si>
  <si>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</si>
  <si>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</si>
  <si>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</si>
  <si>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</si>
  <si>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</si>
  <si>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</si>
  <si>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</si>
  <si>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</si>
  <si>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</si>
  <si>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</si>
  <si>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</si>
  <si>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</si>
  <si>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</si>
  <si>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</si>
  <si>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</si>
  <si>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</si>
  <si>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</si>
  <si>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</si>
  <si>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</si>
  <si>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</si>
  <si>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</si>
  <si>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</si>
  <si>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</si>
  <si>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</si>
  <si>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</si>
  <si>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</si>
  <si>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</si>
  <si>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</si>
  <si>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</si>
  <si>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</si>
  <si>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</si>
  <si>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</si>
  <si>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</si>
  <si>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</si>
  <si>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</si>
  <si>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</si>
  <si>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</si>
  <si>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</si>
  <si>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</si>
  <si>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</si>
  <si>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</si>
  <si>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</si>
  <si>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</si>
  <si>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</si>
  <si>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</si>
  <si>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</si>
  <si>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</si>
  <si>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</si>
  <si>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</si>
  <si>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</si>
  <si>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</si>
  <si>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</si>
  <si>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</si>
  <si>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</si>
  <si>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</si>
  <si>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</si>
  <si>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</si>
  <si>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</si>
  <si>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</si>
  <si>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</si>
  <si>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</si>
  <si>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</si>
  <si>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</si>
  <si>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</si>
  <si>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</si>
  <si>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</si>
  <si>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</si>
  <si>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</si>
  <si>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</si>
  <si>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</si>
  <si>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</si>
  <si>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</si>
  <si>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</si>
  <si>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</si>
  <si>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</si>
  <si>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</si>
  <si>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</si>
  <si>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</si>
  <si>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</si>
  <si>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</si>
  <si>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</si>
  <si>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</si>
  <si>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</si>
  <si>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</si>
  <si>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</si>
  <si>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</si>
  <si>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</si>
  <si>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</si>
  <si>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</si>
  <si>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</si>
  <si>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</si>
  <si>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</si>
  <si>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</si>
  <si>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</si>
  <si>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</si>
  <si>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</si>
  <si>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</si>
  <si>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</si>
  <si>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</si>
  <si>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</si>
  <si>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</si>
  <si>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</si>
  <si>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</si>
  <si>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</si>
  <si>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</si>
  <si>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</si>
  <si>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</si>
  <si>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</si>
  <si>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</si>
  <si>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</si>
  <si>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</si>
  <si>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</si>
  <si>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</si>
  <si>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</si>
  <si>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</si>
  <si>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</si>
  <si>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</si>
  <si>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</si>
  <si>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</si>
  <si>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</si>
  <si>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</si>
  <si>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</si>
  <si>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</si>
  <si>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</si>
  <si>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</si>
  <si>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</si>
  <si>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</si>
  <si>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</si>
  <si>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</si>
  <si>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</si>
  <si>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</si>
  <si>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</si>
  <si>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</si>
  <si>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</si>
  <si>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</si>
  <si>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</si>
  <si>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</si>
  <si>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</si>
  <si>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</si>
  <si>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</si>
  <si>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</si>
  <si>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</si>
  <si>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</si>
  <si>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</si>
  <si>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</si>
  <si>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</si>
  <si>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</si>
  <si>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</si>
  <si>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</si>
  <si>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</si>
  <si>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</si>
  <si>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</si>
  <si>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</si>
  <si>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</si>
  <si>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</si>
  <si>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</si>
  <si>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</si>
  <si>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</si>
  <si>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</si>
  <si>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</si>
  <si>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</si>
  <si>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</si>
  <si>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</si>
  <si>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</si>
  <si>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</si>
  <si>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</si>
  <si>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</si>
  <si>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</si>
  <si>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</si>
  <si>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</si>
  <si>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</si>
  <si>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</si>
  <si>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</si>
  <si>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</si>
  <si>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</si>
  <si>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</si>
  <si>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</si>
  <si>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</si>
  <si>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</si>
  <si>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</si>
  <si>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</si>
  <si>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</si>
  <si>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</si>
  <si>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</si>
  <si>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</si>
  <si>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</si>
  <si>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</si>
  <si>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</si>
  <si>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</si>
  <si>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</si>
  <si>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</si>
  <si>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</si>
  <si>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</si>
  <si>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</si>
  <si>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</si>
  <si>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</si>
  <si>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</si>
  <si>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</si>
  <si>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</si>
  <si>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</si>
  <si>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</si>
  <si>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</si>
  <si>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</si>
  <si>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</si>
  <si>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</si>
  <si>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</si>
  <si>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</si>
  <si>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</si>
  <si>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</si>
  <si>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</si>
  <si>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</si>
  <si>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</si>
  <si>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</si>
  <si>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</si>
  <si>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</si>
  <si>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</si>
  <si>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</si>
  <si>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</si>
  <si>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</si>
  <si>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</si>
  <si>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</si>
  <si>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</si>
  <si>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</si>
  <si>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</si>
  <si>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</si>
  <si>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</si>
  <si>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</si>
  <si>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</si>
  <si>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</si>
  <si>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</si>
  <si>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</si>
  <si>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</si>
  <si>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</si>
  <si>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</si>
  <si>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</si>
  <si>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</si>
  <si>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</si>
  <si>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</si>
  <si>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</si>
  <si>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</si>
  <si>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</si>
  <si>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</si>
  <si>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</si>
  <si>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</si>
  <si>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</si>
  <si>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</si>
  <si>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</si>
  <si>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</si>
  <si>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</si>
  <si>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</si>
  <si>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</si>
  <si>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</si>
  <si>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</si>
  <si>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</si>
  <si>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</si>
  <si>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</si>
  <si>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</si>
  <si>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</si>
  <si>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</si>
  <si>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</si>
  <si>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</si>
  <si>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</si>
  <si>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</si>
  <si>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</si>
  <si>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</si>
  <si>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</si>
  <si>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</si>
  <si>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</si>
  <si>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</si>
  <si>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</si>
  <si>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</si>
  <si>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</si>
  <si>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</si>
  <si>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</si>
  <si>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</si>
  <si>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</si>
  <si>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</si>
  <si>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</si>
  <si>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</si>
  <si>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</si>
  <si>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</si>
  <si>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</si>
  <si>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</si>
  <si>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</si>
  <si>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</si>
  <si>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</si>
  <si>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</si>
  <si>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</si>
  <si>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</si>
  <si>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</si>
  <si>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</si>
  <si>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</si>
  <si>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</si>
  <si>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</si>
  <si>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</si>
  <si>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</si>
  <si>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</si>
  <si>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</si>
  <si>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</si>
  <si>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</si>
  <si>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</si>
  <si>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</si>
  <si>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</si>
  <si>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</si>
  <si>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</si>
  <si>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</si>
  <si>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</si>
  <si>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</si>
  <si>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</si>
  <si>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</si>
  <si>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</si>
  <si>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</si>
  <si>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</si>
  <si>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</si>
  <si>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</si>
  <si>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</si>
  <si>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</si>
  <si>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</si>
  <si>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</si>
  <si>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</si>
  <si>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</si>
  <si>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</si>
  <si>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</si>
  <si>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</si>
  <si>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</si>
  <si>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</si>
  <si>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</si>
  <si>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</si>
  <si>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</si>
  <si>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</si>
  <si>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</si>
  <si>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</si>
  <si>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</si>
  <si>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</si>
  <si>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</si>
  <si>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</si>
  <si>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</si>
  <si>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</si>
  <si>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</si>
  <si>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</si>
  <si>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</si>
  <si>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</si>
  <si>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</si>
  <si>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</si>
  <si>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</si>
  <si>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</si>
  <si>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</si>
  <si>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</si>
  <si>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</si>
  <si>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</si>
  <si>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</si>
  <si>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</si>
  <si>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</si>
  <si>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</si>
  <si>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</si>
  <si>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</si>
  <si>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</si>
  <si>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</si>
  <si>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</si>
  <si>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</si>
  <si>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</si>
  <si>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</si>
  <si>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</si>
  <si>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</si>
  <si>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</si>
  <si>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</si>
  <si>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</si>
  <si>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</si>
  <si>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</si>
  <si>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</si>
  <si>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</si>
  <si>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</si>
  <si>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</si>
  <si>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</si>
  <si>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</si>
  <si>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</si>
  <si>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</si>
  <si>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</si>
  <si>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</si>
  <si>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</si>
  <si>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</si>
  <si>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</si>
  <si>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</si>
  <si>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</si>
  <si>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</si>
  <si>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</si>
  <si>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</si>
  <si>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</si>
  <si>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</si>
  <si>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</si>
  <si>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</si>
  <si>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</si>
  <si>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</si>
  <si>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</si>
  <si>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</si>
  <si>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</si>
  <si>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</si>
  <si>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</si>
  <si>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</si>
  <si>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</si>
  <si>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</si>
  <si>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</si>
  <si>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</si>
  <si>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</si>
  <si>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</si>
  <si>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</si>
  <si>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</si>
  <si>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</si>
  <si>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</si>
  <si>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</si>
  <si>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</si>
  <si>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</si>
  <si>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</si>
  <si>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</si>
  <si>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</si>
  <si>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</si>
  <si>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</si>
  <si>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</si>
  <si>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</si>
  <si>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</si>
  <si>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</si>
  <si>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</si>
  <si>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</si>
  <si>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</si>
  <si>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</si>
  <si>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</si>
  <si>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</si>
  <si>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</si>
  <si>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</si>
  <si>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</si>
  <si>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</si>
  <si>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</si>
  <si>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</si>
  <si>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</si>
  <si>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</si>
  <si>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</si>
  <si>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</si>
  <si>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</si>
  <si>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</si>
  <si>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</si>
  <si>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</si>
  <si>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</si>
  <si>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</si>
  <si>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</si>
  <si>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</si>
  <si>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</si>
  <si>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</si>
  <si>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</si>
  <si>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</si>
  <si>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</si>
  <si>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</si>
  <si>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</si>
  <si>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</si>
  <si>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</si>
  <si>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</si>
  <si>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</si>
  <si>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</si>
  <si>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</si>
  <si>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</si>
  <si>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</si>
  <si>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</si>
  <si>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</si>
  <si>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</si>
  <si>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</si>
  <si>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</si>
  <si>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</si>
  <si>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</si>
  <si>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</si>
  <si>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</si>
  <si>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</si>
  <si>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</si>
  <si>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</si>
  <si>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</si>
  <si>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</si>
  <si>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</si>
  <si>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</si>
  <si>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</si>
  <si>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</si>
  <si>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</si>
  <si>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</si>
  <si>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</si>
  <si>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</si>
  <si>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</si>
  <si>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</si>
  <si>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</si>
  <si>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</si>
  <si>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</si>
  <si>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</si>
  <si>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</si>
  <si>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</si>
  <si>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</si>
  <si>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</si>
  <si>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</si>
  <si>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</si>
  <si>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</si>
  <si>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</si>
  <si>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</si>
  <si>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</si>
  <si>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</si>
  <si>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</si>
  <si>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</si>
  <si>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</si>
  <si>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</si>
  <si>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</si>
  <si>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</si>
  <si>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</si>
  <si>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</si>
  <si>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</si>
  <si>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</si>
  <si>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</si>
  <si>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</si>
  <si>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</si>
  <si>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</si>
  <si>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</si>
  <si>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</si>
  <si>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</si>
  <si>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</si>
  <si>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</si>
  <si>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</si>
  <si>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</si>
  <si>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</si>
  <si>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</si>
  <si>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</si>
  <si>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</si>
  <si>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</si>
  <si>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</si>
  <si>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</si>
  <si>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</si>
  <si>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</si>
  <si>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</si>
  <si>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</si>
  <si>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</si>
  <si>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</si>
  <si>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</si>
  <si>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</si>
  <si>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</si>
  <si>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</si>
  <si>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</si>
  <si>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</si>
  <si>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</si>
  <si>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</si>
  <si>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</si>
  <si>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</si>
  <si>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</si>
  <si>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</si>
  <si>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</si>
  <si>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</si>
  <si>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</si>
  <si>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</si>
  <si>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</si>
  <si>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</si>
  <si>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</si>
  <si>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</si>
  <si>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</si>
  <si>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</si>
  <si>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</si>
  <si>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</si>
  <si>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</si>
  <si>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</si>
  <si>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</si>
  <si>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</si>
  <si>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</si>
  <si>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</si>
  <si>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</si>
  <si>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</si>
  <si>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</si>
  <si>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</si>
  <si>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</si>
  <si>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</si>
  <si>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</si>
  <si>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</si>
  <si>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</si>
  <si>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</si>
  <si>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</si>
  <si>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</si>
  <si>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</si>
  <si>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</si>
  <si>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</si>
  <si>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</si>
  <si>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</si>
  <si>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</si>
  <si>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</si>
  <si>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</si>
  <si>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</si>
  <si>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</si>
  <si>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</si>
  <si>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</si>
  <si>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</si>
  <si>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</si>
  <si>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</si>
  <si>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</si>
  <si>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</si>
  <si>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</si>
  <si>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</si>
  <si>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</si>
  <si>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</si>
  <si>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</si>
  <si>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</si>
  <si>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</si>
  <si>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</si>
  <si>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</si>
  <si>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</si>
  <si>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</si>
  <si>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</si>
  <si>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</si>
  <si>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</si>
  <si>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</si>
  <si>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</si>
  <si>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</si>
  <si>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</si>
  <si>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</si>
  <si>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</si>
  <si>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</si>
  <si>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</si>
  <si>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</si>
  <si>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</si>
  <si>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</si>
  <si>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</si>
  <si>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</si>
  <si>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</si>
  <si>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</si>
  <si>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</si>
  <si>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</si>
  <si>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</si>
  <si>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</si>
  <si>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</si>
  <si>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</si>
  <si>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</si>
  <si>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</si>
  <si>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</si>
  <si>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</si>
  <si>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</si>
  <si>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</si>
  <si>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</si>
  <si>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</si>
  <si>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</si>
  <si>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</si>
  <si>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</si>
  <si>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</si>
  <si>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</si>
  <si>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</si>
  <si>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</si>
  <si>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</si>
  <si>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</si>
  <si>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</si>
  <si>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</si>
  <si>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</si>
  <si>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</si>
  <si>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</si>
  <si>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</si>
  <si>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</si>
  <si>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</si>
  <si>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</si>
  <si>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</si>
  <si>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</si>
  <si>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</si>
  <si>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</si>
  <si>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</si>
  <si>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</si>
  <si>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</si>
  <si>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</si>
  <si>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</si>
  <si>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</si>
  <si>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</si>
  <si>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</si>
  <si>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</si>
  <si>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</si>
  <si>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</si>
  <si>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</si>
  <si>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</si>
  <si>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</si>
  <si>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</si>
  <si>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</si>
  <si>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</si>
  <si>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</si>
  <si>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</si>
  <si>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</si>
  <si>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</si>
  <si>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</si>
  <si>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</si>
  <si>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</si>
  <si>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</si>
  <si>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</si>
  <si>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</si>
  <si>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</si>
  <si>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</si>
  <si>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</si>
  <si>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</si>
  <si>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</si>
  <si>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</si>
  <si>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</si>
  <si>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</si>
  <si>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</si>
  <si>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</si>
  <si>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</si>
  <si>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</si>
  <si>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</si>
  <si>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</si>
  <si>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</si>
  <si>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</si>
  <si>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</si>
  <si>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</si>
  <si>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</si>
  <si>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</si>
  <si>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</si>
  <si>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</si>
  <si>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</si>
  <si>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</si>
  <si>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</si>
  <si>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</si>
  <si>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</si>
  <si>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</si>
  <si>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</si>
  <si>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</si>
  <si>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</si>
  <si>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</si>
  <si>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</si>
  <si>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</si>
  <si>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</si>
  <si>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</si>
  <si>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</si>
  <si>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</si>
  <si>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</si>
  <si>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</si>
  <si>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</si>
  <si>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</si>
  <si>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</si>
  <si>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</si>
  <si>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</si>
  <si>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</si>
  <si>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</si>
  <si>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</si>
  <si>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</si>
  <si>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</si>
  <si>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</si>
  <si>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</si>
  <si>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</si>
  <si>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</si>
  <si>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</si>
  <si>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</si>
  <si>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</si>
  <si>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</si>
  <si>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</si>
  <si>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</si>
  <si>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</si>
  <si>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</si>
  <si>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</si>
  <si>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</si>
  <si>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</si>
  <si>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</si>
  <si>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</si>
  <si>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</si>
  <si>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</si>
  <si>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</si>
  <si>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</si>
  <si>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</si>
  <si>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</si>
  <si>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</si>
  <si>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</si>
  <si>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</si>
  <si>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</si>
  <si>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</si>
  <si>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</si>
  <si>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</si>
  <si>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</si>
  <si>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</si>
  <si>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</si>
  <si>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</si>
  <si>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</si>
  <si>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</si>
  <si>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</si>
  <si>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</si>
  <si>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</si>
  <si>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</si>
  <si>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</si>
  <si>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</si>
  <si>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</si>
  <si>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</si>
  <si>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</si>
  <si>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</si>
  <si>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</si>
  <si>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</si>
  <si>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</si>
  <si>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</si>
  <si>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</si>
  <si>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</si>
  <si>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</si>
  <si>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</si>
  <si>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</si>
  <si>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</si>
  <si>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</si>
  <si>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</si>
  <si>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</si>
  <si>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</si>
  <si>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</si>
  <si>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</si>
  <si>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</si>
  <si>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</si>
  <si>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</si>
  <si>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</si>
  <si>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</si>
  <si>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</si>
  <si>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</si>
  <si>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</si>
  <si>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</si>
  <si>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</si>
  <si>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</si>
  <si>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</si>
  <si>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</si>
  <si>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</si>
  <si>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</si>
  <si>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</si>
  <si>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</si>
  <si>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</si>
  <si>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</si>
  <si>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</si>
  <si>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</si>
  <si>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</si>
  <si>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</si>
  <si>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</si>
  <si>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</si>
  <si>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</si>
  <si>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</si>
  <si>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</si>
  <si>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</si>
  <si>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</si>
  <si>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</si>
  <si>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</si>
  <si>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</si>
  <si>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</si>
  <si>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</si>
  <si>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</si>
  <si>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</si>
  <si>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</si>
  <si>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</si>
  <si>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</si>
  <si>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</si>
  <si>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</si>
  <si>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</si>
  <si>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</si>
  <si>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</si>
  <si>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</si>
  <si>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</si>
  <si>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</si>
  <si>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</si>
  <si>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</si>
  <si>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</si>
  <si>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</si>
  <si>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</si>
  <si>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</si>
  <si>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</si>
  <si>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</si>
  <si>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</si>
  <si>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</si>
  <si>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</si>
  <si>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</si>
  <si>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</si>
  <si>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</si>
  <si>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</si>
  <si>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</si>
  <si>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</si>
  <si>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</si>
  <si>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</si>
  <si>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</si>
  <si>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</si>
  <si>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</si>
  <si>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</si>
  <si>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</si>
  <si>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</si>
  <si>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</si>
  <si>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</si>
  <si>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</si>
  <si>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</si>
  <si>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</si>
  <si>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</si>
  <si>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</si>
  <si>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</si>
  <si>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</si>
  <si>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</si>
  <si>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</si>
  <si>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</si>
  <si>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</si>
  <si>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</si>
  <si>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</si>
  <si>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</si>
  <si>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</si>
  <si>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</si>
  <si>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</si>
  <si>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</si>
  <si>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</si>
  <si>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</si>
  <si>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</si>
  <si>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</si>
  <si>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</si>
  <si>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</si>
  <si>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</si>
  <si>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</si>
  <si>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</si>
  <si>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</si>
  <si>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</si>
  <si>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</si>
  <si>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</si>
  <si>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</si>
  <si>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</si>
  <si>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</si>
  <si>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</si>
  <si>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</si>
  <si>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</si>
  <si>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</si>
  <si>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</si>
  <si>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</si>
  <si>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</si>
  <si>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</si>
  <si>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</si>
  <si>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</si>
  <si>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</si>
  <si>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</si>
  <si>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</si>
  <si>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</si>
  <si>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</si>
  <si>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</si>
  <si>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</si>
  <si>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</si>
  <si>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</si>
  <si>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</si>
  <si>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</si>
  <si>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</si>
  <si>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</si>
  <si>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</si>
  <si>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</si>
  <si>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</si>
  <si>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</si>
  <si>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</si>
  <si>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</si>
  <si>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</si>
  <si>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</si>
  <si>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</si>
  <si>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</si>
  <si>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</si>
  <si>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</si>
  <si>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</si>
  <si>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</si>
  <si>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</si>
  <si>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</si>
  <si>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</si>
  <si>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</si>
  <si>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</si>
  <si>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</si>
  <si>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</si>
  <si>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</si>
  <si>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</si>
  <si>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</si>
  <si>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</si>
  <si>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</si>
  <si>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</si>
  <si>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</si>
  <si>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</si>
  <si>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</si>
  <si>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</si>
  <si>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</si>
  <si>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</si>
  <si>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</si>
  <si>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</si>
  <si>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</si>
  <si>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</si>
  <si>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</si>
  <si>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</si>
  <si>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</si>
  <si>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</si>
  <si>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</si>
  <si>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</si>
  <si>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</si>
  <si>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</si>
  <si>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</si>
  <si>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</si>
  <si>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</si>
  <si>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</si>
  <si>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</si>
  <si>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</si>
  <si>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</si>
  <si>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</si>
  <si>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</si>
  <si>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</si>
  <si>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</si>
  <si>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</si>
  <si>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</si>
  <si>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</si>
  <si>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</si>
  <si>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</si>
  <si>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</si>
  <si>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</si>
  <si>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</si>
  <si>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</si>
  <si>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</si>
  <si>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</si>
  <si>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</si>
  <si>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</si>
  <si>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</si>
  <si>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</si>
  <si>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</si>
  <si>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</si>
  <si>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</si>
  <si>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</si>
  <si>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</si>
  <si>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</si>
  <si>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</si>
  <si>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</si>
  <si>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</si>
  <si>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</si>
  <si>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</si>
  <si>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</si>
  <si>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</si>
  <si>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</si>
  <si>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</si>
  <si>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</si>
  <si>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</si>
  <si>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</si>
  <si>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</si>
  <si>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</si>
  <si>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</si>
  <si>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</si>
  <si>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</si>
  <si>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</si>
  <si>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</si>
  <si>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</si>
  <si>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</si>
  <si>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</si>
  <si>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</si>
  <si>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</si>
  <si>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</si>
  <si>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</si>
  <si>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</si>
  <si>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</si>
  <si>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</si>
  <si>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</si>
  <si>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</si>
  <si>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</si>
  <si>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</si>
  <si>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</si>
  <si>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</si>
  <si>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</si>
  <si>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</si>
  <si>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</si>
  <si>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</si>
  <si>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</si>
  <si>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</si>
  <si>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</si>
  <si>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</si>
  <si>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</si>
  <si>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</si>
  <si>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</si>
  <si>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</si>
  <si>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</si>
  <si>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</si>
  <si>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</si>
  <si>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</si>
  <si>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</si>
  <si>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</si>
  <si>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</si>
  <si>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</si>
  <si>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</si>
  <si>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</si>
  <si>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</si>
  <si>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</si>
  <si>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</si>
  <si>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</si>
  <si>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</si>
  <si>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</si>
  <si>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</si>
  <si>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</si>
  <si>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</si>
  <si>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</si>
  <si>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</si>
  <si>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</si>
  <si>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</si>
  <si>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</si>
  <si>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</si>
  <si>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</si>
  <si>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</si>
  <si>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</si>
  <si>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</si>
  <si>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</si>
  <si>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</si>
  <si>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</si>
  <si>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</si>
  <si>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</si>
  <si>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</si>
  <si>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</si>
  <si>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</si>
  <si>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</si>
  <si>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</si>
  <si>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</si>
  <si>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</si>
  <si>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</si>
  <si>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</si>
  <si>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</si>
  <si>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</si>
  <si>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</si>
  <si>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</si>
  <si>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</si>
  <si>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</si>
  <si>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</si>
  <si>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</si>
  <si>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</si>
  <si>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</si>
  <si>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</si>
  <si>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</si>
  <si>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</si>
  <si>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</si>
  <si>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</si>
  <si>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</si>
  <si>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</si>
  <si>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</si>
  <si>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</si>
  <si>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</si>
  <si>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</si>
  <si>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</si>
  <si>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</si>
  <si>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</si>
  <si>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</si>
  <si>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</si>
  <si>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</si>
  <si>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</si>
  <si>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</si>
  <si>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</si>
  <si>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</si>
  <si>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</si>
  <si>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</si>
  <si>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</si>
  <si>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</si>
  <si>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</si>
  <si>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</si>
  <si>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</si>
  <si>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</si>
  <si>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</si>
  <si>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</si>
  <si>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</si>
  <si>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</si>
  <si>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</si>
  <si>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</si>
  <si>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</si>
  <si>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</si>
  <si>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</si>
  <si>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</si>
  <si>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</si>
  <si>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</si>
  <si>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</si>
  <si>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</si>
  <si>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</si>
  <si>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</si>
  <si>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</si>
  <si>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</si>
  <si>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</si>
  <si>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</si>
  <si>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</si>
  <si>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</si>
  <si>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</si>
  <si>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</si>
  <si>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</si>
  <si>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</si>
  <si>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</si>
  <si>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</si>
  <si>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</si>
  <si>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</si>
  <si>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</si>
  <si>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</si>
  <si>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</si>
  <si>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</si>
  <si>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</si>
  <si>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</si>
  <si>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</si>
  <si>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</si>
  <si>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</si>
  <si>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</si>
  <si>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</si>
  <si>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</si>
  <si>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</si>
  <si>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</si>
  <si>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</si>
  <si>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</si>
  <si>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</si>
  <si>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</si>
  <si>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</si>
  <si>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</si>
  <si>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</si>
  <si>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</si>
  <si>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</si>
  <si>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</si>
  <si>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</si>
  <si>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</si>
  <si>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</si>
  <si>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</si>
  <si>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</si>
  <si>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</si>
  <si>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</si>
  <si>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</si>
  <si>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</si>
  <si>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</si>
  <si>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</si>
  <si>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</si>
  <si>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</si>
  <si>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</si>
  <si>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</si>
  <si>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</si>
  <si>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</si>
  <si>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</si>
  <si>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</si>
  <si>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</si>
  <si>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</si>
  <si>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</si>
  <si>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</si>
  <si>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</si>
  <si>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</si>
  <si>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</si>
  <si>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</si>
  <si>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</si>
  <si>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</si>
  <si>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</si>
  <si>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</si>
  <si>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</si>
  <si>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</si>
  <si>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</si>
  <si>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</si>
  <si>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</si>
  <si>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</si>
  <si>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</si>
  <si>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</si>
  <si>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</si>
  <si>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</si>
  <si>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</si>
  <si>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</si>
  <si>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</si>
  <si>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</si>
  <si>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</si>
  <si>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</si>
  <si>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</si>
  <si>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</si>
  <si>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</si>
  <si>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</si>
  <si>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</si>
  <si>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</si>
  <si>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</si>
  <si>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</si>
  <si>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</si>
  <si>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</si>
  <si>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</si>
  <si>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</si>
  <si>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</si>
  <si>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</si>
  <si>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</si>
  <si>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</si>
  <si>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</si>
  <si>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</si>
  <si>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</si>
  <si>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</si>
  <si>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</si>
  <si>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</si>
  <si>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</si>
  <si>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</si>
  <si>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</si>
  <si>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</si>
  <si>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</si>
  <si>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</si>
  <si>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</si>
  <si>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</si>
  <si>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</si>
  <si>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</si>
  <si>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</si>
  <si>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</si>
  <si>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</si>
  <si>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</si>
  <si>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</si>
  <si>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</si>
  <si>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</si>
  <si>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</si>
  <si>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</si>
  <si>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</si>
  <si>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</si>
  <si>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</si>
  <si>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</si>
  <si>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</si>
  <si>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</si>
  <si>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</si>
  <si>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</si>
  <si>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</si>
  <si>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</si>
  <si>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</si>
  <si>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</si>
  <si>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</si>
  <si>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</si>
  <si>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</si>
  <si>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</si>
  <si>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</si>
  <si>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</si>
  <si>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</si>
  <si>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</si>
  <si>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</si>
  <si>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</si>
  <si>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</si>
  <si>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</si>
  <si>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</si>
  <si>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</si>
  <si>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</si>
  <si>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</si>
  <si>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</si>
  <si>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</si>
  <si>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</si>
  <si>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</si>
  <si>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</si>
  <si>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</si>
  <si>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</si>
  <si>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</si>
  <si>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</si>
  <si>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</si>
  <si>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</si>
  <si>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</si>
  <si>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</si>
  <si>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</si>
  <si>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</si>
  <si>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</si>
  <si>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</si>
  <si>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</si>
  <si>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</si>
  <si>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</si>
  <si>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</si>
  <si>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</si>
  <si>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</si>
  <si>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</si>
  <si>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</si>
  <si>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</si>
  <si>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</si>
  <si>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</si>
  <si>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</si>
  <si>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</si>
  <si>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</si>
  <si>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</si>
  <si>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</si>
  <si>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</si>
  <si>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</si>
  <si>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</si>
  <si>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</si>
  <si>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</si>
  <si>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</si>
  <si>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</si>
  <si>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</si>
  <si>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</si>
  <si>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</si>
  <si>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</si>
  <si>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</si>
  <si>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</si>
  <si>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</si>
  <si>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</si>
  <si>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</si>
  <si>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</si>
  <si>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</si>
  <si>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</si>
  <si>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</si>
  <si>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</si>
  <si>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</si>
  <si>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</si>
  <si>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</si>
  <si>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</si>
  <si>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</si>
  <si>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</si>
  <si>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</si>
  <si>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</si>
  <si>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</si>
  <si>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</si>
  <si>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</si>
  <si>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</si>
  <si>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</si>
  <si>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</si>
  <si>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</si>
  <si>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</si>
  <si>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</si>
  <si>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</si>
  <si>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</si>
  <si>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</si>
  <si>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</si>
  <si>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</si>
  <si>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</si>
  <si>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</si>
  <si>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</si>
  <si>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</si>
  <si>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</si>
  <si>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</si>
  <si>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</si>
  <si>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</si>
  <si>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</si>
  <si>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</si>
  <si>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</si>
  <si>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</si>
  <si>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</si>
  <si>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</si>
  <si>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</si>
  <si>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</si>
  <si>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</si>
  <si>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</si>
  <si>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</si>
  <si>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</si>
  <si>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</si>
  <si>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</si>
  <si>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</si>
  <si>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</si>
  <si>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</si>
  <si>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</si>
  <si>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</si>
  <si>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</si>
  <si>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</si>
  <si>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</si>
  <si>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</si>
  <si>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</si>
  <si>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</si>
  <si>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</si>
  <si>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</si>
  <si>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</si>
  <si>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</si>
  <si>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</si>
  <si>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</si>
  <si>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</si>
  <si>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</si>
  <si>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</si>
  <si>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</si>
  <si>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</si>
  <si>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</si>
  <si>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</si>
  <si>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</si>
  <si>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</si>
  <si>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</si>
  <si>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</si>
  <si>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</si>
  <si>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</si>
  <si>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</si>
  <si>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</si>
  <si>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</si>
  <si>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</si>
  <si>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</si>
  <si>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</si>
  <si>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</si>
  <si>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</si>
  <si>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</si>
  <si>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</si>
  <si>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</si>
  <si>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</si>
  <si>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</si>
  <si>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</si>
  <si>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</si>
  <si>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</si>
  <si>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</si>
  <si>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</si>
  <si>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</si>
  <si>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</si>
  <si>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</si>
  <si>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</si>
  <si>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</si>
  <si>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</si>
  <si>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</si>
  <si>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</si>
  <si>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</si>
  <si>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</si>
  <si>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</si>
  <si>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</si>
  <si>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</si>
  <si>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</si>
  <si>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</si>
  <si>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</si>
  <si>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</si>
  <si>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</si>
  <si>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</si>
  <si>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</si>
  <si>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</si>
  <si>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</si>
  <si>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</si>
  <si>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</si>
  <si>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</si>
  <si>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</si>
  <si>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</si>
  <si>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</si>
  <si>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</si>
  <si>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</si>
  <si>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</si>
  <si>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</si>
  <si>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</si>
  <si>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</si>
  <si>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</si>
  <si>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</si>
  <si>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</si>
  <si>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</si>
  <si>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</si>
  <si>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</si>
  <si>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</si>
  <si>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</si>
  <si>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</si>
  <si>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</si>
  <si>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</si>
  <si>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</si>
  <si>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</si>
  <si>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</si>
  <si>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</si>
  <si>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</si>
  <si>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</si>
  <si>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</si>
  <si>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</si>
  <si>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</si>
  <si>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</si>
  <si>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</si>
  <si>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</si>
  <si>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</si>
  <si>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</si>
  <si>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</si>
  <si>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</si>
  <si>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</si>
  <si>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</si>
  <si>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</si>
  <si>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</si>
  <si>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</si>
  <si>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</si>
  <si>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</si>
  <si>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</si>
  <si>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</si>
  <si>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</si>
  <si>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</si>
  <si>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</si>
  <si>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</si>
  <si>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</si>
  <si>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</si>
  <si>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</si>
  <si>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</si>
  <si>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</si>
  <si>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</si>
  <si>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</si>
  <si>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</si>
  <si>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</si>
  <si>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</si>
  <si>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</si>
  <si>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</si>
  <si>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</si>
  <si>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</si>
  <si>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</si>
  <si>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</si>
  <si>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</si>
  <si>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</si>
  <si>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</si>
  <si>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</si>
  <si>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</si>
  <si>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</si>
  <si>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</si>
  <si>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</si>
  <si>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</si>
  <si>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</si>
  <si>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</si>
  <si>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</si>
  <si>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</si>
  <si>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</si>
  <si>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</si>
  <si>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</si>
  <si>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</si>
  <si>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</si>
  <si>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</si>
  <si>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</si>
  <si>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</si>
  <si>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</si>
  <si>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</si>
  <si>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</si>
  <si>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</si>
  <si>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</si>
  <si>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</si>
  <si>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</si>
  <si>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</si>
  <si>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</si>
  <si>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</si>
  <si>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</si>
  <si>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</si>
  <si>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</si>
  <si>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</si>
  <si>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</si>
  <si>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</si>
  <si>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</si>
  <si>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</si>
  <si>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</si>
  <si>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</si>
  <si>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</si>
  <si>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</si>
  <si>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</si>
  <si>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</si>
  <si>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</si>
  <si>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</si>
  <si>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</si>
  <si>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</si>
  <si>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</si>
  <si>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</si>
  <si>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</si>
  <si>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</si>
  <si>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</si>
  <si>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</si>
  <si>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</si>
  <si>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</si>
  <si>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</si>
  <si>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</si>
  <si>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</si>
  <si>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</si>
  <si>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</si>
  <si>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</si>
  <si>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</si>
  <si>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</si>
  <si>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</si>
  <si>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</si>
  <si>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</si>
  <si>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</si>
  <si>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</si>
  <si>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</si>
  <si>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</si>
  <si>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</si>
  <si>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</si>
  <si>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</si>
  <si>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</si>
  <si>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</si>
  <si>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</si>
  <si>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</si>
  <si>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</si>
  <si>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</si>
  <si>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</si>
  <si>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</si>
  <si>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</si>
  <si>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</si>
  <si>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</si>
  <si>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</si>
  <si>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</si>
  <si>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</si>
  <si>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</si>
  <si>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</si>
  <si>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</si>
  <si>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</si>
  <si>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</si>
  <si>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</si>
  <si>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</si>
  <si>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</si>
  <si>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</si>
  <si>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</si>
  <si>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</si>
  <si>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</si>
  <si>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</si>
  <si>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</si>
  <si>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</si>
  <si>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</si>
  <si>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</si>
  <si>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</si>
  <si>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</si>
  <si>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</si>
  <si>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</si>
  <si>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</si>
  <si>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</si>
  <si>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</si>
  <si>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</si>
  <si>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</si>
  <si>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</si>
  <si>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</si>
  <si>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</si>
  <si>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</si>
  <si>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</si>
  <si>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</si>
  <si>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</si>
  <si>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</si>
  <si>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</si>
  <si>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</si>
  <si>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</si>
  <si>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</si>
  <si>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</si>
  <si>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</si>
  <si>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</si>
  <si>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</si>
  <si>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</si>
  <si>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</si>
  <si>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</si>
  <si>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</si>
  <si>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</si>
  <si>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</si>
  <si>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</si>
  <si>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</si>
  <si>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</si>
  <si>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</si>
  <si>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</si>
  <si>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</si>
  <si>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</si>
  <si>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</si>
  <si>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</si>
  <si>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</si>
  <si>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</si>
  <si>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</si>
  <si>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</si>
  <si>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</si>
  <si>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</si>
  <si>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</si>
  <si>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</si>
  <si>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</si>
  <si>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</si>
  <si>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</si>
  <si>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</si>
  <si>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</si>
  <si>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</si>
  <si>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</si>
  <si>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</si>
  <si>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</si>
  <si>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</si>
  <si>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</si>
  <si>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</si>
  <si>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</si>
  <si>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</si>
  <si>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</si>
  <si>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</si>
  <si>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</si>
  <si>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</si>
  <si>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</si>
  <si>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</si>
  <si>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</si>
  <si>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</si>
  <si>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</si>
  <si>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</si>
  <si>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</si>
  <si>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</si>
  <si>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</si>
  <si>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</si>
  <si>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</si>
  <si>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</si>
  <si>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</si>
  <si>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</si>
  <si>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</si>
  <si>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</si>
  <si>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</si>
  <si>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</si>
  <si>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</si>
  <si>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</si>
  <si>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</si>
  <si>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</si>
  <si>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</si>
  <si>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</si>
  <si>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</si>
  <si>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</si>
  <si>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</si>
  <si>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</si>
  <si>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</si>
  <si>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</si>
  <si>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</si>
  <si>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</si>
  <si>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</si>
  <si>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</si>
  <si>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</si>
  <si>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</si>
  <si>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</si>
  <si>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</si>
  <si>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</si>
  <si>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</si>
  <si>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</si>
  <si>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</si>
  <si>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</si>
  <si>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</si>
  <si>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</si>
  <si>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</si>
  <si>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</si>
  <si>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</si>
  <si>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</si>
  <si>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</si>
  <si>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</si>
  <si>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</si>
  <si>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</si>
  <si>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</si>
  <si>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</si>
  <si>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</si>
  <si>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</si>
  <si>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</si>
  <si>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</si>
  <si>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</si>
  <si>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</si>
  <si>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</si>
  <si>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</si>
  <si>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</si>
  <si>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</si>
  <si>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</si>
  <si>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</si>
  <si>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</si>
  <si>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</si>
  <si>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</si>
  <si>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</si>
  <si>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</si>
  <si>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</si>
  <si>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</si>
  <si>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</si>
  <si>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</si>
  <si>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</si>
  <si>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</si>
  <si>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</si>
  <si>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</si>
  <si>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</si>
  <si>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</si>
  <si>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</si>
  <si>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</si>
  <si>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</si>
  <si>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</si>
  <si>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</si>
  <si>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</si>
  <si>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</si>
  <si>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</si>
  <si>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</si>
  <si>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</si>
  <si>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</si>
  <si>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</si>
  <si>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</si>
  <si>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</si>
  <si>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</si>
  <si>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</si>
  <si>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</si>
  <si>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</si>
  <si>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</si>
  <si>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</si>
  <si>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</si>
  <si>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</si>
  <si>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</si>
  <si>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</si>
  <si>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</si>
  <si>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</si>
  <si>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</si>
  <si>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</si>
  <si>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</si>
  <si>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</si>
  <si>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</si>
  <si>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</si>
  <si>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</si>
  <si>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</si>
  <si>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</si>
  <si>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</si>
  <si>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</si>
  <si>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</si>
  <si>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</si>
  <si>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</si>
  <si>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</si>
  <si>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</si>
  <si>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</si>
  <si>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</si>
  <si>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</si>
  <si>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</si>
  <si>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</si>
  <si>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</si>
  <si>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</si>
  <si>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</si>
  <si>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</si>
  <si>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</si>
  <si>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</si>
  <si>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</si>
  <si>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</si>
  <si>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</si>
  <si>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</si>
  <si>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</si>
  <si>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</si>
  <si>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</si>
  <si>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</si>
  <si>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</si>
  <si>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</si>
  <si>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</si>
  <si>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</si>
  <si>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</si>
  <si>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</si>
  <si>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</si>
  <si>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</si>
  <si>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</si>
  <si>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</si>
  <si>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</si>
  <si>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</si>
  <si>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</si>
  <si>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</si>
  <si>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</si>
  <si>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</si>
  <si>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</si>
  <si>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</si>
  <si>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</si>
  <si>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</si>
  <si>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</si>
  <si>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</si>
  <si>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</si>
  <si>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</si>
  <si>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</si>
  <si>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</si>
  <si>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</si>
  <si>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</si>
  <si>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</si>
  <si>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</si>
  <si>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</si>
  <si>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</si>
  <si>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</si>
  <si>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</si>
  <si>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</si>
  <si>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</si>
  <si>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</si>
  <si>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</si>
  <si>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</si>
  <si>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</si>
  <si>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</si>
  <si>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</si>
  <si>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</si>
  <si>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</si>
  <si>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</si>
  <si>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</si>
  <si>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</si>
  <si>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</si>
  <si>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</si>
  <si>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</si>
  <si>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</si>
  <si>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</si>
  <si>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</si>
  <si>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</si>
  <si>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</si>
  <si>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</si>
  <si>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</si>
  <si>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</si>
  <si>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</si>
  <si>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</si>
  <si>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</si>
  <si>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</si>
  <si>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</si>
  <si>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</si>
  <si>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</si>
  <si>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</si>
  <si>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</si>
  <si>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</si>
  <si>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</si>
  <si>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</si>
  <si>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</si>
  <si>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</si>
  <si>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</si>
  <si>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</si>
  <si>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</si>
  <si>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</si>
  <si>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</si>
  <si>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</si>
  <si>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</si>
  <si>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</si>
  <si>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</si>
  <si>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</si>
  <si>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</si>
  <si>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</si>
  <si>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</si>
  <si>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</si>
  <si>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</si>
  <si>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</si>
  <si>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</si>
  <si>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</si>
  <si>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</si>
  <si>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</si>
  <si>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</si>
  <si>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</si>
  <si>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</si>
  <si>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</si>
  <si>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</si>
  <si>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</si>
  <si>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</si>
  <si>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</si>
  <si>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</si>
  <si>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</si>
  <si>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</si>
  <si>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</si>
  <si>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</si>
  <si>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</si>
  <si>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</si>
  <si>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</si>
  <si>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</si>
  <si>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</si>
  <si>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</si>
  <si>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</si>
  <si>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</si>
  <si>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</si>
  <si>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</si>
  <si>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</si>
  <si>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</si>
  <si>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</si>
  <si>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</si>
  <si>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</si>
  <si>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</si>
  <si>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</si>
  <si>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</si>
  <si>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</si>
  <si>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</si>
  <si>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</si>
  <si>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</si>
  <si>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</si>
  <si>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</si>
  <si>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</si>
  <si>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</si>
  <si>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</si>
  <si>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</si>
  <si>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</si>
  <si>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</si>
  <si>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</si>
  <si>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</si>
  <si>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</si>
  <si>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</si>
  <si>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</si>
  <si>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</si>
  <si>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</si>
  <si>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</si>
  <si>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</si>
  <si>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</si>
  <si>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</si>
  <si>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</si>
  <si>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</si>
  <si>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</si>
  <si>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</si>
  <si>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</si>
  <si>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</si>
  <si>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</si>
  <si>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</si>
  <si>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</si>
  <si>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</si>
  <si>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</si>
  <si>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</si>
  <si>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</si>
  <si>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</si>
  <si>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</si>
  <si>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</si>
  <si>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</si>
  <si>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</si>
  <si>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</si>
  <si>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</si>
  <si>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</si>
  <si>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</si>
  <si>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</si>
  <si>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</si>
  <si>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</si>
  <si>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</si>
  <si>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</si>
  <si>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</si>
  <si>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</si>
  <si>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</si>
  <si>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</si>
  <si>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</si>
  <si>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</si>
  <si>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</si>
  <si>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</si>
  <si>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</si>
  <si>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</si>
  <si>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</si>
  <si>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</si>
  <si>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</si>
  <si>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</si>
  <si>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</si>
  <si>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</si>
  <si>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</si>
  <si>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</si>
  <si>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</si>
  <si>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</si>
  <si>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</si>
  <si>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</si>
  <si>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</si>
  <si>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</si>
  <si>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</si>
  <si>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</si>
  <si>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</si>
  <si>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</si>
  <si>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</si>
  <si>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</si>
  <si>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</si>
  <si>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</si>
  <si>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</si>
  <si>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</si>
  <si>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</si>
  <si>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</si>
  <si>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</si>
  <si>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</si>
  <si>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</si>
  <si>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</si>
  <si>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</si>
  <si>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</si>
  <si>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</si>
  <si>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</si>
  <si>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</si>
  <si>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</si>
  <si>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</si>
  <si>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</si>
  <si>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</si>
  <si>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</si>
  <si>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</si>
  <si>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</si>
  <si>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</si>
  <si>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</si>
  <si>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</si>
  <si>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</si>
  <si>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</si>
  <si>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</si>
  <si>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</si>
  <si>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</si>
  <si>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</si>
  <si>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</si>
  <si>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</si>
  <si>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</si>
  <si>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</si>
  <si>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</si>
  <si>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</si>
  <si>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</si>
  <si>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</si>
  <si>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</si>
  <si>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</si>
  <si>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</si>
  <si>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</si>
  <si>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</si>
  <si>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</si>
  <si>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</si>
  <si>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</si>
  <si>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</si>
  <si>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</si>
  <si>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</si>
  <si>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</si>
  <si>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</si>
  <si>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</si>
  <si>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</si>
  <si>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</si>
  <si>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</si>
  <si>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</si>
  <si>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</si>
  <si>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</si>
  <si>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</si>
  <si>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</si>
  <si>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</si>
  <si>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</si>
  <si>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</si>
  <si>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</si>
  <si>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</si>
  <si>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</si>
  <si>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</si>
  <si>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</si>
  <si>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</si>
  <si>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</si>
  <si>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</si>
  <si>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</si>
  <si>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</si>
  <si>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</si>
  <si>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</si>
  <si>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</si>
  <si>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</si>
  <si>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</si>
  <si>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</si>
  <si>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</si>
  <si>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</si>
  <si>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</si>
  <si>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</si>
  <si>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</si>
  <si>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</si>
  <si>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</si>
  <si>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</si>
  <si>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</si>
  <si>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</si>
  <si>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</si>
  <si>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</si>
  <si>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</si>
  <si>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</si>
  <si>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</si>
  <si>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</si>
  <si>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</si>
  <si>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</si>
  <si>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</si>
  <si>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</si>
  <si>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</si>
  <si>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</si>
  <si>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</si>
  <si>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</si>
  <si>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</si>
  <si>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</si>
  <si>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</si>
  <si>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</si>
  <si>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</si>
  <si>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</si>
  <si>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</si>
  <si>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</si>
  <si>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</si>
  <si>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</si>
  <si>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</si>
  <si>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</si>
  <si>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</si>
  <si>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</si>
  <si>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</si>
  <si>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</si>
  <si>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</si>
  <si>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</si>
  <si>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</si>
  <si>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</si>
  <si>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</si>
  <si>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</si>
  <si>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</si>
  <si>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</si>
  <si>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</si>
  <si>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</si>
  <si>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</si>
  <si>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</si>
  <si>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</si>
  <si>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</si>
  <si>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</si>
  <si>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</si>
  <si>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</si>
  <si>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</si>
  <si>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</si>
  <si>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</si>
  <si>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</si>
  <si>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</si>
  <si>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</si>
  <si>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</si>
  <si>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</si>
  <si>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</si>
  <si>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</si>
  <si>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</si>
  <si>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</si>
  <si>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</si>
  <si>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</si>
  <si>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</si>
  <si>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</si>
  <si>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</si>
  <si>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</si>
  <si>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</si>
  <si>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</si>
  <si>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</si>
  <si>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</si>
  <si>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</si>
  <si>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</si>
  <si>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</si>
  <si>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</si>
  <si>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</si>
  <si>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</si>
  <si>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</si>
  <si>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</si>
  <si>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</si>
  <si>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</si>
  <si>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</si>
  <si>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</si>
  <si>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</si>
  <si>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</si>
  <si>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</si>
  <si>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</si>
  <si>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</si>
  <si>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</si>
  <si>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</si>
  <si>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</si>
  <si>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</si>
  <si>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</si>
  <si>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</si>
  <si>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</si>
  <si>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</si>
  <si>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</si>
  <si>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</si>
  <si>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</si>
  <si>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</si>
  <si>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</si>
  <si>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</si>
  <si>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</si>
  <si>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</si>
  <si>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</si>
  <si>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</si>
  <si>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</si>
  <si>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</si>
  <si>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</si>
  <si>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</si>
  <si>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</si>
  <si>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</si>
  <si>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</si>
  <si>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</si>
  <si>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</si>
  <si>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</si>
  <si>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</si>
  <si>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</si>
  <si>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</si>
  <si>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</si>
  <si>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</si>
  <si>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</si>
  <si>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</si>
  <si>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</si>
  <si>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</si>
  <si>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</si>
  <si>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</si>
  <si>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</si>
  <si>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</si>
  <si>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</si>
  <si>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</si>
  <si>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</si>
  <si>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</si>
  <si>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</si>
  <si>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</si>
  <si>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</si>
  <si>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</si>
  <si>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</si>
  <si>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</si>
  <si>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</si>
  <si>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</si>
  <si>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</si>
  <si>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</si>
  <si>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</si>
  <si>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</si>
  <si>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</si>
  <si>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</si>
  <si>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</si>
  <si>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</si>
  <si>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</si>
  <si>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</si>
  <si>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</si>
  <si>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</si>
  <si>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</si>
  <si>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</si>
  <si>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</si>
  <si>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</si>
  <si>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</si>
  <si>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</si>
  <si>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</si>
  <si>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</si>
  <si>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</si>
  <si>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</si>
  <si>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</si>
  <si>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</si>
  <si>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</si>
  <si>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</si>
  <si>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</si>
  <si>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</si>
  <si>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</si>
  <si>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</si>
  <si>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</si>
  <si>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</si>
  <si>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</si>
  <si>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</si>
  <si>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</si>
  <si>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</si>
  <si>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</si>
  <si>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</si>
  <si>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</si>
  <si>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</si>
  <si>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</si>
  <si>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</si>
  <si>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</si>
  <si>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</si>
  <si>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</si>
  <si>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</si>
  <si>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</si>
  <si>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</si>
  <si>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</si>
  <si>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</si>
  <si>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</si>
  <si>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</si>
  <si>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</si>
  <si>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</si>
  <si>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</si>
  <si>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</si>
  <si>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</si>
  <si>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</si>
  <si>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</si>
  <si>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</si>
  <si>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</si>
  <si>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</si>
  <si>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</si>
  <si>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</si>
  <si>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</si>
  <si>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</si>
  <si>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</si>
  <si>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</si>
  <si>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</si>
  <si>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</si>
  <si>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</si>
  <si>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</si>
  <si>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</si>
  <si>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</si>
  <si>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</si>
  <si>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</si>
  <si>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</si>
  <si>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</si>
  <si>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</si>
  <si>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</si>
  <si>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</si>
  <si>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</si>
  <si>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</si>
  <si>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</si>
  <si>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</si>
  <si>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</si>
  <si>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</si>
  <si>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</si>
  <si>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</si>
  <si>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</si>
  <si>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</si>
  <si>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</si>
  <si>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</si>
  <si>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</si>
  <si>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</si>
  <si>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</si>
  <si>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</si>
  <si>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</si>
  <si>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</si>
  <si>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</si>
  <si>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</si>
  <si>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</si>
  <si>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</si>
  <si>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</si>
  <si>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</si>
  <si>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</si>
  <si>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</si>
  <si>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</si>
  <si>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</si>
  <si>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</si>
  <si>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</si>
  <si>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</si>
  <si>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</si>
  <si>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</si>
  <si>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</si>
  <si>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</si>
  <si>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</si>
  <si>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</si>
  <si>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</si>
  <si>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</si>
  <si>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</si>
  <si>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</si>
  <si>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</si>
  <si>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</si>
  <si>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</si>
  <si>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</si>
  <si>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</si>
  <si>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</si>
  <si>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</si>
  <si>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</si>
  <si>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</si>
  <si>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</si>
  <si>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</si>
  <si>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</si>
  <si>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</si>
  <si>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</si>
  <si>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</si>
  <si>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</si>
  <si>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</si>
  <si>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</si>
  <si>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</si>
  <si>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</si>
  <si>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</si>
  <si>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</si>
  <si>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</si>
  <si>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</si>
  <si>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</si>
  <si>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</si>
  <si>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</si>
  <si>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</si>
  <si>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</si>
  <si>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</si>
  <si>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</si>
  <si>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</si>
  <si>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</si>
  <si>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</si>
  <si>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</si>
  <si>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</si>
  <si>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</si>
  <si>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</si>
  <si>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</si>
  <si>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</si>
  <si>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</si>
  <si>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</si>
  <si>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</si>
  <si>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</si>
  <si>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</si>
  <si>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</si>
  <si>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</si>
  <si>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</si>
  <si>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</si>
  <si>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</si>
  <si>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</si>
  <si>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</si>
  <si>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</si>
  <si>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</si>
  <si>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</si>
  <si>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</si>
  <si>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</si>
  <si>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</si>
  <si>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</si>
  <si>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</si>
  <si>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</si>
  <si>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</si>
  <si>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</si>
  <si>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</si>
  <si>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</si>
  <si>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</si>
  <si>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</si>
  <si>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</si>
  <si>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</si>
  <si>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</si>
  <si>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</si>
  <si>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</si>
  <si>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</si>
  <si>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</si>
  <si>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</si>
  <si>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</si>
  <si>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</si>
  <si>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</si>
  <si>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</si>
  <si>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</si>
  <si>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</si>
  <si>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</si>
  <si>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</si>
  <si>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</si>
  <si>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</si>
  <si>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</si>
  <si>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</si>
  <si>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</si>
  <si>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</si>
  <si>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</si>
  <si>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</si>
  <si>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</si>
  <si>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</si>
  <si>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</si>
  <si>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</si>
  <si>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</si>
  <si>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</si>
  <si>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</si>
  <si>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</si>
  <si>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</si>
  <si>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</si>
  <si>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</si>
  <si>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</si>
  <si>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</si>
  <si>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</si>
  <si>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</si>
  <si>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</si>
  <si>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</si>
  <si>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</si>
  <si>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</si>
  <si>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</si>
  <si>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</si>
  <si>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</si>
  <si>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</si>
  <si>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</si>
  <si>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</si>
  <si>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</si>
  <si>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</si>
  <si>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</si>
  <si>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</si>
  <si>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</si>
  <si>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</si>
  <si>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</si>
  <si>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</si>
  <si>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</si>
  <si>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</si>
  <si>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</si>
  <si>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</si>
  <si>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</si>
  <si>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</si>
  <si>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</si>
  <si>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</si>
  <si>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</si>
  <si>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</si>
  <si>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</si>
  <si>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</si>
  <si>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</si>
  <si>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</si>
  <si>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</si>
  <si>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</si>
  <si>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</si>
  <si>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</si>
  <si>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</si>
  <si>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</si>
  <si>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</si>
  <si>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</si>
  <si>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</si>
  <si>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</si>
  <si>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</si>
  <si>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</si>
  <si>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</si>
  <si>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</si>
  <si>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</si>
  <si>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</si>
  <si>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</si>
  <si>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</si>
  <si>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</si>
  <si>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</si>
  <si>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</si>
  <si>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</si>
  <si>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</si>
  <si>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</si>
  <si>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</si>
  <si>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</si>
  <si>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</si>
  <si>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</si>
  <si>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</si>
  <si>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</si>
  <si>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</si>
  <si>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</si>
  <si>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</si>
  <si>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</si>
  <si>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</si>
  <si>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</si>
  <si>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</si>
  <si>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</si>
  <si>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</si>
  <si>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</si>
  <si>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</si>
  <si>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</si>
  <si>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</si>
  <si>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</si>
  <si>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</si>
  <si>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</si>
  <si>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</si>
  <si>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</si>
  <si>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</si>
  <si>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</si>
  <si>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</si>
  <si>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</si>
  <si>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</si>
  <si>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</si>
  <si>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</si>
  <si>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</si>
  <si>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</si>
  <si>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</si>
  <si>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</si>
  <si>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</si>
  <si>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</si>
  <si>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</si>
  <si>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</si>
  <si>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</si>
  <si>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</si>
  <si>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</si>
  <si>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</si>
  <si>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</si>
  <si>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</si>
  <si>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</si>
  <si>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</si>
  <si>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</si>
  <si>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</si>
  <si>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</si>
  <si>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</si>
  <si>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</si>
  <si>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</si>
  <si>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</si>
  <si>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</si>
  <si>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</si>
  <si>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</si>
  <si>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</si>
  <si>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</si>
  <si>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</si>
  <si>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</si>
  <si>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</si>
  <si>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</si>
  <si>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</si>
  <si>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</si>
  <si>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</si>
  <si>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</si>
  <si>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</si>
  <si>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</si>
  <si>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</si>
  <si>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</si>
  <si>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</si>
  <si>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</si>
  <si>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</si>
  <si>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</si>
  <si>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</si>
  <si>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</si>
  <si>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</si>
  <si>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</si>
  <si>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</si>
  <si>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</si>
  <si>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</si>
  <si>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</si>
  <si>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</si>
  <si>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</si>
  <si>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</si>
  <si>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</si>
  <si>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</si>
  <si>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</si>
  <si>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</si>
  <si>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</si>
  <si>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</si>
  <si>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</si>
  <si>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</si>
  <si>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</si>
  <si>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</si>
  <si>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</si>
  <si>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</si>
  <si>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</si>
  <si>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</si>
  <si>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</si>
  <si>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</si>
  <si>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</si>
  <si>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</si>
  <si>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</si>
  <si>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</si>
  <si>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</si>
  <si>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</si>
  <si>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</si>
  <si>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</si>
  <si>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</si>
  <si>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</si>
  <si>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</si>
  <si>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</si>
  <si>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</si>
  <si>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</si>
  <si>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</si>
  <si>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</si>
  <si>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</si>
  <si>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</si>
  <si>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</si>
  <si>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</si>
  <si>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</si>
  <si>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</si>
  <si>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</si>
  <si>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</si>
  <si>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</si>
  <si>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</si>
  <si>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</si>
  <si>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</si>
  <si>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</si>
  <si>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</si>
  <si>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</si>
  <si>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</si>
  <si>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</si>
  <si>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</si>
  <si>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</si>
  <si>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</si>
  <si>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</si>
  <si>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</si>
  <si>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</si>
  <si>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</si>
  <si>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</si>
  <si>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</si>
  <si>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</si>
  <si>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</si>
  <si>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</si>
  <si>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</si>
  <si>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</si>
  <si>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</si>
  <si>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</si>
  <si>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</si>
  <si>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</si>
  <si>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</si>
  <si>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</si>
  <si>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</si>
  <si>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</si>
  <si>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</si>
  <si>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</si>
  <si>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</si>
  <si>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</si>
  <si>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</si>
  <si>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</si>
  <si>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</si>
  <si>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</si>
  <si>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</si>
  <si>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</si>
  <si>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</si>
  <si>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</si>
  <si>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</si>
  <si>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</si>
  <si>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</si>
  <si>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</si>
  <si>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</si>
  <si>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</si>
  <si>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</si>
  <si>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</si>
  <si>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</si>
  <si>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</si>
  <si>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</si>
  <si>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</si>
  <si>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</si>
  <si>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</si>
  <si>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</si>
  <si>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</si>
  <si>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</si>
  <si>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</si>
  <si>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</si>
  <si>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</si>
  <si>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</si>
  <si>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</si>
  <si>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</si>
  <si>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</si>
  <si>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</si>
  <si>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</si>
  <si>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</si>
  <si>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</si>
  <si>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</si>
  <si>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</si>
  <si>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</si>
  <si>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</si>
  <si>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</si>
  <si>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</si>
  <si>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</si>
  <si>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</si>
  <si>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</si>
  <si>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</si>
  <si>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</si>
  <si>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</si>
  <si>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</si>
  <si>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</si>
  <si>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</si>
  <si>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</si>
  <si>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</si>
  <si>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</si>
  <si>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</si>
  <si>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</si>
  <si>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</si>
  <si>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</si>
  <si>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</si>
  <si>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</si>
  <si>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</si>
  <si>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</si>
  <si>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</si>
  <si>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</si>
  <si>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</si>
  <si>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</si>
  <si>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</si>
  <si>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</si>
  <si>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</si>
  <si>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</si>
  <si>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</si>
  <si>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</si>
  <si>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</si>
  <si>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</si>
  <si>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</si>
  <si>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</si>
  <si>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</si>
  <si>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</si>
  <si>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</si>
  <si>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</si>
  <si>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</si>
  <si>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</si>
  <si>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</si>
  <si>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</si>
  <si>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</si>
  <si>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</si>
  <si>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</si>
  <si>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</si>
  <si>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</si>
  <si>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</si>
  <si>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</si>
  <si>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</si>
  <si>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</si>
  <si>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</si>
  <si>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</si>
  <si>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</si>
  <si>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</si>
  <si>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</si>
  <si>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</si>
  <si>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</si>
  <si>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</si>
  <si>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</si>
  <si>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</si>
  <si>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</si>
  <si>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</si>
  <si>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</si>
  <si>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</si>
  <si>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</si>
  <si>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</si>
  <si>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</si>
  <si>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</si>
  <si>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</si>
  <si>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</si>
  <si>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</si>
  <si>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</si>
  <si>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</si>
  <si>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</si>
  <si>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</si>
  <si>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</si>
  <si>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</si>
  <si>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</si>
  <si>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</si>
  <si>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</si>
  <si>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</si>
  <si>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</si>
  <si>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</si>
  <si>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</si>
  <si>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</si>
  <si>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</si>
  <si>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</si>
  <si>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</si>
  <si>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</si>
  <si>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</si>
  <si>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</si>
  <si>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</si>
  <si>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</si>
  <si>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</si>
  <si>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</si>
  <si>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</si>
  <si>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</si>
  <si>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</si>
  <si>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</si>
  <si>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</si>
  <si>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</si>
  <si>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</si>
  <si>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</si>
  <si>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</si>
  <si>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</si>
  <si>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</si>
  <si>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</si>
  <si>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</si>
  <si>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</si>
  <si>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</si>
  <si>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</si>
  <si>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</si>
  <si>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</si>
  <si>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</si>
  <si>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</si>
  <si>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</si>
  <si>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</si>
  <si>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</si>
  <si>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</si>
  <si>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</si>
  <si>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</si>
  <si>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</si>
  <si>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</si>
  <si>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</si>
  <si>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</si>
  <si>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</si>
  <si>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</si>
  <si>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</si>
  <si>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</si>
  <si>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</si>
  <si>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</si>
  <si>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</si>
  <si>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</si>
  <si>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</si>
  <si>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</si>
  <si>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</si>
  <si>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</si>
  <si>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</si>
  <si>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</si>
  <si>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</si>
  <si>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</si>
  <si>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</si>
  <si>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</si>
  <si>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</si>
  <si>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</si>
  <si>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</si>
  <si>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</si>
  <si>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</si>
  <si>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</si>
  <si>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</si>
  <si>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</si>
  <si>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</si>
  <si>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</si>
  <si>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</si>
  <si>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</si>
  <si>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</si>
  <si>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</si>
  <si>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</si>
  <si>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</si>
  <si>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</si>
  <si>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</si>
  <si>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</si>
  <si>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</si>
  <si>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</si>
  <si>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</si>
  <si>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</si>
  <si>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</si>
  <si>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</si>
  <si>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</si>
  <si>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</si>
  <si>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</si>
  <si>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</si>
  <si>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</si>
  <si>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</si>
  <si>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</si>
  <si>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</si>
  <si>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</si>
  <si>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</si>
  <si>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</si>
  <si>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</si>
  <si>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</si>
  <si>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</si>
  <si>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</si>
  <si>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</si>
  <si>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</si>
  <si>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</si>
  <si>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</si>
  <si>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</si>
  <si>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</si>
  <si>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</si>
  <si>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</si>
  <si>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</si>
  <si>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</si>
  <si>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</si>
  <si>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</si>
  <si>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</si>
  <si>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</si>
  <si>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</si>
  <si>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</si>
  <si>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</si>
  <si>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</si>
  <si>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</si>
  <si>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</si>
  <si>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</si>
  <si>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</si>
  <si>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</si>
  <si>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</si>
  <si>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</si>
  <si>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</si>
  <si>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</si>
  <si>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</si>
  <si>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</si>
  <si>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</si>
  <si>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</si>
  <si>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</si>
  <si>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</si>
  <si>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</si>
  <si>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</si>
  <si>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</si>
  <si>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</si>
  <si>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</si>
  <si>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</si>
  <si>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</si>
  <si>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</si>
  <si>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</si>
  <si>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</si>
  <si>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</si>
  <si>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</si>
  <si>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</si>
  <si>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</si>
  <si>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</si>
  <si>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</si>
  <si>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</si>
  <si>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</si>
  <si>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</si>
  <si>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</si>
  <si>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</si>
  <si>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</si>
  <si>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</si>
  <si>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</si>
  <si>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</si>
  <si>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</si>
  <si>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</si>
  <si>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</si>
  <si>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</si>
  <si>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</si>
  <si>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</si>
  <si>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</si>
  <si>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</si>
  <si>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</si>
  <si>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</si>
  <si>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</si>
  <si>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</si>
  <si>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</si>
  <si>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</si>
  <si>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</si>
  <si>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</si>
  <si>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</si>
  <si>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</si>
  <si>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</si>
  <si>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</si>
  <si>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</si>
  <si>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</si>
  <si>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</si>
  <si>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</si>
  <si>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</si>
  <si>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</si>
  <si>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</si>
  <si>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</si>
  <si>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</si>
  <si>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</si>
  <si>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</si>
  <si>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</si>
  <si>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</si>
  <si>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</si>
  <si>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</si>
  <si>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</si>
  <si>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</si>
  <si>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</si>
  <si>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</si>
  <si>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</si>
  <si>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</si>
  <si>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</si>
  <si>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</si>
  <si>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</si>
  <si>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</si>
  <si>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</si>
  <si>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</si>
  <si>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</si>
  <si>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</si>
  <si>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</si>
  <si>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</si>
  <si>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</si>
  <si>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</si>
  <si>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</si>
  <si>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</si>
  <si>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</si>
  <si>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</si>
  <si>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</si>
  <si>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</si>
  <si>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</si>
  <si>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</si>
  <si>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</si>
  <si>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</si>
  <si>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</si>
  <si>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</si>
  <si>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</si>
  <si>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</si>
  <si>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</si>
  <si>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</si>
  <si>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</si>
  <si>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</si>
  <si>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</si>
  <si>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</si>
  <si>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</si>
  <si>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</si>
  <si>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</si>
  <si>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</si>
  <si>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</si>
  <si>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</si>
  <si>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</si>
  <si>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</si>
  <si>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</si>
  <si>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</si>
  <si>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</si>
  <si>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</si>
  <si>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</si>
  <si>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</si>
  <si>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</si>
  <si>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</si>
  <si>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</si>
  <si>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</si>
  <si>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</si>
  <si>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</si>
  <si>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</si>
  <si>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</si>
  <si>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</si>
  <si>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</si>
  <si>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</si>
  <si>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</si>
  <si>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</si>
  <si>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</si>
  <si>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</si>
  <si>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</si>
  <si>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</si>
  <si>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</si>
  <si>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</si>
  <si>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</si>
  <si>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</si>
  <si>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</si>
  <si>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</si>
  <si>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</si>
  <si>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</si>
  <si>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</si>
  <si>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</si>
  <si>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</si>
  <si>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</si>
  <si>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</si>
  <si>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</si>
  <si>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</si>
  <si>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</si>
  <si>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</si>
  <si>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</si>
  <si>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</si>
  <si>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</si>
  <si>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</si>
  <si>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</si>
  <si>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</si>
  <si>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</si>
  <si>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</si>
  <si>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</si>
  <si>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</si>
  <si>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</si>
  <si>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</si>
  <si>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</si>
  <si>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</si>
  <si>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</si>
  <si>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</si>
  <si>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</si>
  <si>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</si>
  <si>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</si>
  <si>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</si>
  <si>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</si>
  <si>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</si>
  <si>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</si>
  <si>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</si>
  <si>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</si>
  <si>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</si>
  <si>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</si>
  <si>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</si>
  <si>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</si>
  <si>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</si>
  <si>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</si>
  <si>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</si>
  <si>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</si>
  <si>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</si>
  <si>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</si>
  <si>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</si>
  <si>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</si>
  <si>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</si>
  <si>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</si>
  <si>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</si>
  <si>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</si>
  <si>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</si>
  <si>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</si>
  <si>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</si>
  <si>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</si>
  <si>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</si>
  <si>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</si>
  <si>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</si>
  <si>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</si>
  <si>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</si>
  <si>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</si>
  <si>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</si>
  <si>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</si>
  <si>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</si>
  <si>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</si>
  <si>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</si>
  <si>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</si>
  <si>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</si>
  <si>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</si>
  <si>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</si>
  <si>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</si>
  <si>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</si>
  <si>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</si>
  <si>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</si>
  <si>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</si>
  <si>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</si>
  <si>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</si>
  <si>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</si>
  <si>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</si>
  <si>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</si>
  <si>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</si>
  <si>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</si>
  <si>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</si>
  <si>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</si>
  <si>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</si>
  <si>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</si>
  <si>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</si>
  <si>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</si>
  <si>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</si>
  <si>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</si>
  <si>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</si>
  <si>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</si>
  <si>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</si>
  <si>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</si>
  <si>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</si>
  <si>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</si>
  <si>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</si>
  <si>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</si>
  <si>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</si>
  <si>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</si>
  <si>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</si>
  <si>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</si>
  <si>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</si>
  <si>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</si>
  <si>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</si>
  <si>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</si>
  <si>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</si>
  <si>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</si>
  <si>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</si>
  <si>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</si>
  <si>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</si>
  <si>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</si>
  <si>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</si>
  <si>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</si>
  <si>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</si>
  <si>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</si>
  <si>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</si>
  <si>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</si>
  <si>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</si>
  <si>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</si>
  <si>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</si>
  <si>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</si>
  <si>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</si>
  <si>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</si>
  <si>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</si>
  <si>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</si>
  <si>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</si>
  <si>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</si>
  <si>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</si>
  <si>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</si>
  <si>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</si>
  <si>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</si>
  <si>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</si>
  <si>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</si>
  <si>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</si>
  <si>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</si>
  <si>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</si>
  <si>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</si>
  <si>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</si>
  <si>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</si>
  <si>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</si>
  <si>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</si>
  <si>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</si>
  <si>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</si>
  <si>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</si>
  <si>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</si>
  <si>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</si>
  <si>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</si>
  <si>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</si>
  <si>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</si>
  <si>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</si>
  <si>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</si>
  <si>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</si>
  <si>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</si>
  <si>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</si>
  <si>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</si>
  <si>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</si>
  <si>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</si>
  <si>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</si>
  <si>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</si>
  <si>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</si>
  <si>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</si>
  <si>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</si>
  <si>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</si>
  <si>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</si>
  <si>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</si>
  <si>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</si>
  <si>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</si>
  <si>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</si>
  <si>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</si>
  <si>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</si>
  <si>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</si>
  <si>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</si>
  <si>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</si>
  <si>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</si>
  <si>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</si>
  <si>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</si>
  <si>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</si>
  <si>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</si>
  <si>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</si>
  <si>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</si>
  <si>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</si>
  <si>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</si>
  <si>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</si>
  <si>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</si>
  <si>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</si>
  <si>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</si>
  <si>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</si>
  <si>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</si>
  <si>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</si>
  <si>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</si>
  <si>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</si>
  <si>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</si>
  <si>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</si>
  <si>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</si>
  <si>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</si>
  <si>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</si>
  <si>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</si>
  <si>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</si>
  <si>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</si>
  <si>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</si>
  <si>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</si>
  <si>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</si>
  <si>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</si>
  <si>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</si>
  <si>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</si>
  <si>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</si>
  <si>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</si>
  <si>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</si>
  <si>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</si>
  <si>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</si>
  <si>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</si>
  <si>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</si>
  <si>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</si>
  <si>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</si>
  <si>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</si>
  <si>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</si>
  <si>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</si>
  <si>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</si>
  <si>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</si>
  <si>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</si>
  <si>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</si>
  <si>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</si>
  <si>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</si>
  <si>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</si>
  <si>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</si>
  <si>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</si>
  <si>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</si>
  <si>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</si>
  <si>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</si>
  <si>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</si>
  <si>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</si>
  <si>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</si>
  <si>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</si>
  <si>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</si>
  <si>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</si>
  <si>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</si>
  <si>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</si>
  <si>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</si>
  <si>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</si>
  <si>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</si>
  <si>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</si>
  <si>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</si>
  <si>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</si>
  <si>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</si>
  <si>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</si>
  <si>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</si>
  <si>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</si>
  <si>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</si>
  <si>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</si>
  <si>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</si>
  <si>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</si>
  <si>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</si>
  <si>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</si>
  <si>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</si>
  <si>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</si>
  <si>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</si>
  <si>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</si>
  <si>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</si>
  <si>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</si>
  <si>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</si>
  <si>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</si>
  <si>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</si>
  <si>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</si>
  <si>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</si>
  <si>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</si>
  <si>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</si>
  <si>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</si>
  <si>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</si>
  <si>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</si>
  <si>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</si>
  <si>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</si>
  <si>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</si>
  <si>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</si>
  <si>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</si>
  <si>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</si>
  <si>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</si>
  <si>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</si>
  <si>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</si>
  <si>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</si>
  <si>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</si>
  <si>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</si>
  <si>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</si>
  <si>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</si>
  <si>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</si>
  <si>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</si>
  <si>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</si>
  <si>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</si>
  <si>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</si>
  <si>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</si>
  <si>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</si>
  <si>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</si>
  <si>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</si>
  <si>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</si>
  <si>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</si>
  <si>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</si>
  <si>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</si>
  <si>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</si>
  <si>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</si>
  <si>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</si>
  <si>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</si>
  <si>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</si>
  <si>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</si>
  <si>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</si>
  <si>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</si>
  <si>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</si>
  <si>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</si>
  <si>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</si>
  <si>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</si>
  <si>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</si>
  <si>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</si>
  <si>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</si>
  <si>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</si>
  <si>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</si>
  <si>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</si>
  <si>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</si>
  <si>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</si>
  <si>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</si>
  <si>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</si>
  <si>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</si>
  <si>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</si>
  <si>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</si>
  <si>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</si>
  <si>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</si>
  <si>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</si>
  <si>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</si>
  <si>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</si>
  <si>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</si>
  <si>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</si>
  <si>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</si>
  <si>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</si>
  <si>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</si>
  <si>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</si>
  <si>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</si>
  <si>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</si>
  <si>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</si>
  <si>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</si>
  <si>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</si>
  <si>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</si>
  <si>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</si>
  <si>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</si>
  <si>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</si>
  <si>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</si>
  <si>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</si>
  <si>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</si>
  <si>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</si>
  <si>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</si>
  <si>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</si>
  <si>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</si>
  <si>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</si>
  <si>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</si>
  <si>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</si>
  <si>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</si>
  <si>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</si>
  <si>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</si>
  <si>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</si>
  <si>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</si>
  <si>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</si>
  <si>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</si>
  <si>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</si>
  <si>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</si>
  <si>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</si>
  <si>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</si>
  <si>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</si>
  <si>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</si>
  <si>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</si>
  <si>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</si>
  <si>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</si>
  <si>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</si>
  <si>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</si>
  <si>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</si>
  <si>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</si>
  <si>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</si>
  <si>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</si>
  <si>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</si>
  <si>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</si>
  <si>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</si>
  <si>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</si>
  <si>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</si>
  <si>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</si>
  <si>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</si>
  <si>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</si>
  <si>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</si>
  <si>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</si>
  <si>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</si>
  <si>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</si>
  <si>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</si>
  <si>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</si>
  <si>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</si>
  <si>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</si>
  <si>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</si>
  <si>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</si>
  <si>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</si>
  <si>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</si>
  <si>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</si>
  <si>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</si>
  <si>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</si>
  <si>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</si>
  <si>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</si>
  <si>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</si>
  <si>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</si>
  <si>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</si>
  <si>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</si>
  <si>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</si>
  <si>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</si>
  <si>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</si>
  <si>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</si>
  <si>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</si>
  <si>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</si>
  <si>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</si>
  <si>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</si>
  <si>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</si>
  <si>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</si>
  <si>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</si>
  <si>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</si>
  <si>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</si>
  <si>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</si>
  <si>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</si>
  <si>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</si>
  <si>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</si>
  <si>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</si>
  <si>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</si>
  <si>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</si>
  <si>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</si>
  <si>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</si>
  <si>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</si>
  <si>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</si>
  <si>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</si>
  <si>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</si>
  <si>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</si>
  <si>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</si>
  <si>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</si>
  <si>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</si>
  <si>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</si>
  <si>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</si>
  <si>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</si>
  <si>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</si>
  <si>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</si>
  <si>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</si>
  <si>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</si>
  <si>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</si>
  <si>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</si>
  <si>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</si>
  <si>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</si>
  <si>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</si>
  <si>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</si>
  <si>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</si>
  <si>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</si>
  <si>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</si>
  <si>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</si>
  <si>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</si>
  <si>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</si>
  <si>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</si>
  <si>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</si>
  <si>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</si>
  <si>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</si>
  <si>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</si>
  <si>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</si>
  <si>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</si>
  <si>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</si>
  <si>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</si>
  <si>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</si>
  <si>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</si>
  <si>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</si>
  <si>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</si>
  <si>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</si>
  <si>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</si>
  <si>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</si>
  <si>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</si>
  <si>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</si>
  <si>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</si>
  <si>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</si>
  <si>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</si>
  <si>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</si>
  <si>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</si>
  <si>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</si>
  <si>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</si>
  <si>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</si>
  <si>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</si>
  <si>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</si>
  <si>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</si>
  <si>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</si>
  <si>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</si>
  <si>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</si>
  <si>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</si>
  <si>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</si>
  <si>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</si>
  <si>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</si>
  <si>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</si>
  <si>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</si>
  <si>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</si>
  <si>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</si>
  <si>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</si>
  <si>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</si>
  <si>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</si>
  <si>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</si>
  <si>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</si>
  <si>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</si>
  <si>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</si>
  <si>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</si>
  <si>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</si>
  <si>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</si>
  <si>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</si>
  <si>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</si>
  <si>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</si>
  <si>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</si>
  <si>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</si>
  <si>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</si>
  <si>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</si>
  <si>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</si>
  <si>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</si>
  <si>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</si>
  <si>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</si>
  <si>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</si>
  <si>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</si>
  <si>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</si>
  <si>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</si>
  <si>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</si>
  <si>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</si>
  <si>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</si>
  <si>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</si>
  <si>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</si>
  <si>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</si>
  <si>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</si>
  <si>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</si>
  <si>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</si>
  <si>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</si>
  <si>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</si>
  <si>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</si>
  <si>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</si>
  <si>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</si>
  <si>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</si>
  <si>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</si>
  <si>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</si>
  <si>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</si>
  <si>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</si>
  <si>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</si>
  <si>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</si>
  <si>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</si>
  <si>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</si>
  <si>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</si>
  <si>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</si>
  <si>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</si>
  <si>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</si>
  <si>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</si>
  <si>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</si>
  <si>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</si>
  <si>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</si>
  <si>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</si>
  <si>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</si>
  <si>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</si>
  <si>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</si>
  <si>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</si>
  <si>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</si>
  <si>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</si>
  <si>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</si>
  <si>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</si>
  <si>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</si>
  <si>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</si>
  <si>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</si>
  <si>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</si>
  <si>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</si>
  <si>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</si>
  <si>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</si>
  <si>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</si>
  <si>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</si>
  <si>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</si>
  <si>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</si>
  <si>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</si>
  <si>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</si>
  <si>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</si>
  <si>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</si>
  <si>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</si>
  <si>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</si>
  <si>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</si>
  <si>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</si>
  <si>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</si>
  <si>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</si>
  <si>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</si>
  <si>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</si>
  <si>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</si>
  <si>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</si>
  <si>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</si>
  <si>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</si>
  <si>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</si>
  <si>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</si>
  <si>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</si>
  <si>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</si>
  <si>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</si>
  <si>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</si>
  <si>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</si>
  <si>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</si>
  <si>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</si>
  <si>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</si>
  <si>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</si>
  <si>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</si>
  <si>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</si>
  <si>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</si>
  <si>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</si>
  <si>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</si>
  <si>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</si>
  <si>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</si>
  <si>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</si>
  <si>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</si>
  <si>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</si>
  <si>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</si>
  <si>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</si>
  <si>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</si>
  <si>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</si>
  <si>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</si>
  <si>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</si>
  <si>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</si>
  <si>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</si>
  <si>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</si>
  <si>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</si>
  <si>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</si>
  <si>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</si>
  <si>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</si>
  <si>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</si>
  <si>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</si>
  <si>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</si>
  <si>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</si>
  <si>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</si>
  <si>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</si>
  <si>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</si>
  <si>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</si>
  <si>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</si>
  <si>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</si>
  <si>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</si>
  <si>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</si>
  <si>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</si>
  <si>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</si>
  <si>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</si>
  <si>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</si>
  <si>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</si>
  <si>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</si>
  <si>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</si>
  <si>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</si>
  <si>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</si>
  <si>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</si>
  <si>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</si>
  <si>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</si>
  <si>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</si>
  <si>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</si>
  <si>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</si>
  <si>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</si>
  <si>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</si>
  <si>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</si>
  <si>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</si>
  <si>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</si>
  <si>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</si>
  <si>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</si>
  <si>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</si>
  <si>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</si>
  <si>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</si>
  <si>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</si>
  <si>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</si>
  <si>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</si>
  <si>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</si>
  <si>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</si>
  <si>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</si>
  <si>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</si>
  <si>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</si>
  <si>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</si>
  <si>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</si>
  <si>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</si>
  <si>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</si>
  <si>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</si>
  <si>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</si>
  <si>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</si>
  <si>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</si>
  <si>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</si>
  <si>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</si>
  <si>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</si>
  <si>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</si>
  <si>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</si>
  <si>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</si>
  <si>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</si>
  <si>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</si>
  <si>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</si>
  <si>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</si>
  <si>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</si>
  <si>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</si>
  <si>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</si>
  <si>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</si>
  <si>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</si>
  <si>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</si>
  <si>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</si>
  <si>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</si>
  <si>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</si>
  <si>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</si>
  <si>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</si>
  <si>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</si>
  <si>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</si>
  <si>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</si>
  <si>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</si>
  <si>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</si>
  <si>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</si>
  <si>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</si>
  <si>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</si>
  <si>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</si>
  <si>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</si>
  <si>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</si>
  <si>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</si>
  <si>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</si>
  <si>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</si>
  <si>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</si>
  <si>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</si>
  <si>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</si>
  <si>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</si>
  <si>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</si>
  <si>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</si>
  <si>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</si>
  <si>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</si>
  <si>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</si>
  <si>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</si>
  <si>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</si>
  <si>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</si>
  <si>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</si>
  <si>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</si>
  <si>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</si>
  <si>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</si>
  <si>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</si>
  <si>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</si>
  <si>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</si>
  <si>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</si>
  <si>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</si>
  <si>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</si>
  <si>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</si>
  <si>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</si>
  <si>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</si>
  <si>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</si>
  <si>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</si>
  <si>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</si>
  <si>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</si>
  <si>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</si>
  <si>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</si>
  <si>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</si>
  <si>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</si>
  <si>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</si>
  <si>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</si>
  <si>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</si>
  <si>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</si>
  <si>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</si>
  <si>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</si>
  <si>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</si>
  <si>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</si>
  <si>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</si>
  <si>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</si>
  <si>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</si>
  <si>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</si>
  <si>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</si>
  <si>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</si>
  <si>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</si>
  <si>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</si>
  <si>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</si>
  <si>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</si>
  <si>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</si>
  <si>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</si>
  <si>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</si>
  <si>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</si>
  <si>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</si>
  <si>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</si>
  <si>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</si>
  <si>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</si>
  <si>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</si>
  <si>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</si>
  <si>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</si>
  <si>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</si>
  <si>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</si>
  <si>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</si>
  <si>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</si>
  <si>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</si>
  <si>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</si>
  <si>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</si>
  <si>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</si>
  <si>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</si>
  <si>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</si>
  <si>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</si>
  <si>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</si>
  <si>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</si>
  <si>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</si>
  <si>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</si>
  <si>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</si>
  <si>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</si>
  <si>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</si>
  <si>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</si>
  <si>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</si>
  <si>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</si>
  <si>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</si>
  <si>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</si>
  <si>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</si>
  <si>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</si>
  <si>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</si>
  <si>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</si>
  <si>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</si>
  <si>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</si>
  <si>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</si>
  <si>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</si>
  <si>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</si>
  <si>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</si>
  <si>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</si>
  <si>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</si>
  <si>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</si>
  <si>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</si>
  <si>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</si>
  <si>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</si>
  <si>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</si>
  <si>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</si>
  <si>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</si>
  <si>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</si>
  <si>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</si>
  <si>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</si>
  <si>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</si>
  <si>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</si>
  <si>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</si>
  <si>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</si>
  <si>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</si>
  <si>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</si>
  <si>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</si>
  <si>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</si>
  <si>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</si>
  <si>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</si>
  <si>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</si>
  <si>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</si>
  <si>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</si>
  <si>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</si>
  <si>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</si>
  <si>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</si>
  <si>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</si>
  <si>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</si>
  <si>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</si>
  <si>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</si>
  <si>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</si>
  <si>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</si>
  <si>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</si>
  <si>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</si>
  <si>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</si>
  <si>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</si>
  <si>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</si>
  <si>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</si>
  <si>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</si>
  <si>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</si>
  <si>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</si>
  <si>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</si>
  <si>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</si>
  <si>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</si>
  <si>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</si>
  <si>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</si>
  <si>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</si>
  <si>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</si>
  <si>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</si>
  <si>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</si>
  <si>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</si>
  <si>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</si>
  <si>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</si>
  <si>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</si>
  <si>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</si>
  <si>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</si>
  <si>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</si>
  <si>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</si>
  <si>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</si>
  <si>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</si>
  <si>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</si>
  <si>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</si>
  <si>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</si>
  <si>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</si>
  <si>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</si>
  <si>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</si>
  <si>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</si>
  <si>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</si>
  <si>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</si>
  <si>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</si>
  <si>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</si>
  <si>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</si>
  <si>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</si>
  <si>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</si>
  <si>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</si>
  <si>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</si>
  <si>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</si>
  <si>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</si>
  <si>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</si>
  <si>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</si>
  <si>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</si>
  <si>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</si>
  <si>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</si>
  <si>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</si>
  <si>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</si>
  <si>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</si>
  <si>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</si>
  <si>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</si>
  <si>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</si>
  <si>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</si>
  <si>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</si>
  <si>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</si>
  <si>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</si>
  <si>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</si>
  <si>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</si>
  <si>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</si>
  <si>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</si>
  <si>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</si>
  <si>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</si>
  <si>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</si>
  <si>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</si>
  <si>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</si>
  <si>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</si>
  <si>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</si>
  <si>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</si>
  <si>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</si>
  <si>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</si>
  <si>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</si>
  <si>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</si>
  <si>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</si>
  <si>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</si>
  <si>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</si>
  <si>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</si>
  <si>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</si>
  <si>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</si>
  <si>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</si>
  <si>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</si>
  <si>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</si>
  <si>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</si>
  <si>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</si>
  <si>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</si>
  <si>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</si>
  <si>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</si>
  <si>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</si>
  <si>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</si>
  <si>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</si>
  <si>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</si>
  <si>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</si>
  <si>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</si>
  <si>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</si>
  <si>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</si>
  <si>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</si>
  <si>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</si>
  <si>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</si>
  <si>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</si>
  <si>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</si>
  <si>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</si>
  <si>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</si>
  <si>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</si>
  <si>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</si>
  <si>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</si>
  <si>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</si>
  <si>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</si>
  <si>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</si>
  <si>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</si>
  <si>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</si>
  <si>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</si>
  <si>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</si>
  <si>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</si>
  <si>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</si>
  <si>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</si>
  <si>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</si>
  <si>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</si>
  <si>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</si>
  <si>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</si>
  <si>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</si>
  <si>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</si>
  <si>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</si>
  <si>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</si>
  <si>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</si>
  <si>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</si>
  <si>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</si>
  <si>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</si>
  <si>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</si>
  <si>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</si>
  <si>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</si>
  <si>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</si>
  <si>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</si>
  <si>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</si>
  <si>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</si>
  <si>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</si>
  <si>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</si>
  <si>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</si>
  <si>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</si>
  <si>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</si>
  <si>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</si>
  <si>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</si>
  <si>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</si>
  <si>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</si>
  <si>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</si>
  <si>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</si>
  <si>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</si>
  <si>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</si>
  <si>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</si>
  <si>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</si>
  <si>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</si>
  <si>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</si>
  <si>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</si>
  <si>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</si>
  <si>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</si>
  <si>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</si>
  <si>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</si>
  <si>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</si>
  <si>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</si>
  <si>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</si>
  <si>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</si>
  <si>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</si>
  <si>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</si>
  <si>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</si>
  <si>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</si>
  <si>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</si>
  <si>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</si>
  <si>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</si>
  <si>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</si>
  <si>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</si>
  <si>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</si>
  <si>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</si>
  <si>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</si>
  <si>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</si>
  <si>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</si>
  <si>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</si>
  <si>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</si>
  <si>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</si>
  <si>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</si>
  <si>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</si>
  <si>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</si>
  <si>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</si>
  <si>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</si>
  <si>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</si>
  <si>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</si>
  <si>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</si>
  <si>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</si>
  <si>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</si>
  <si>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</si>
  <si>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</si>
  <si>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</si>
  <si>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</si>
  <si>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</si>
  <si>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</si>
  <si>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</si>
  <si>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</si>
  <si>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</si>
  <si>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</si>
  <si>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</si>
  <si>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</si>
  <si>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</si>
  <si>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</si>
  <si>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</si>
  <si>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</si>
  <si>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</si>
  <si>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</si>
  <si>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</si>
  <si>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</si>
  <si>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</si>
  <si>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</si>
  <si>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</si>
  <si>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</si>
  <si>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</si>
  <si>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</si>
  <si>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</si>
  <si>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</si>
  <si>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</si>
  <si>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</si>
  <si>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</si>
  <si>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</si>
  <si>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</si>
  <si>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</si>
  <si>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</si>
  <si>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</si>
  <si>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</si>
  <si>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</si>
  <si>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</si>
  <si>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</si>
  <si>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</si>
  <si>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</si>
  <si>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</si>
  <si>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</si>
  <si>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</si>
  <si>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</si>
  <si>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</si>
  <si>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</si>
  <si>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</si>
  <si>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</si>
  <si>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</si>
  <si>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</si>
  <si>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</si>
  <si>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</si>
  <si>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</si>
  <si>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</si>
  <si>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</si>
  <si>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</si>
  <si>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</si>
  <si>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</si>
  <si>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</si>
  <si>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</si>
  <si>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</si>
  <si>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</si>
  <si>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</si>
  <si>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</si>
  <si>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</si>
  <si>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</si>
  <si>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</si>
  <si>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</si>
  <si>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</si>
  <si>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</si>
  <si>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</si>
  <si>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</si>
  <si>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</si>
  <si>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</si>
  <si>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</si>
  <si>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</si>
  <si>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</si>
  <si>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</si>
  <si>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</si>
  <si>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</si>
  <si>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</si>
  <si>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</si>
  <si>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</si>
  <si>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</si>
  <si>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</si>
  <si>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</si>
  <si>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</si>
  <si>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</si>
  <si>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</si>
  <si>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</si>
  <si>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</si>
  <si>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</si>
  <si>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</si>
  <si>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</si>
  <si>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</si>
  <si>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</si>
  <si>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</si>
  <si>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</si>
  <si>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</si>
  <si>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</si>
  <si>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</si>
  <si>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</si>
  <si>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</si>
  <si>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</si>
  <si>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</si>
  <si>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</si>
  <si>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</si>
  <si>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</si>
  <si>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</si>
  <si>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</si>
  <si>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</si>
  <si>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</si>
  <si>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</si>
  <si>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</si>
  <si>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</si>
  <si>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</si>
  <si>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</si>
  <si>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</si>
  <si>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</si>
  <si>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</si>
  <si>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</si>
  <si>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</si>
  <si>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</si>
  <si>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</si>
  <si>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</si>
  <si>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</si>
  <si>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</si>
  <si>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</si>
  <si>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</si>
  <si>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</si>
  <si>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</si>
  <si>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</si>
  <si>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</si>
  <si>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</si>
  <si>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</si>
  <si>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</si>
  <si>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</si>
  <si>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</si>
  <si>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</si>
  <si>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</si>
  <si>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</si>
  <si>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</si>
  <si>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</si>
  <si>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</si>
  <si>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</si>
  <si>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</si>
  <si>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</si>
  <si>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</si>
  <si>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</si>
  <si>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</si>
  <si>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</si>
  <si>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</si>
  <si>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</si>
  <si>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</si>
  <si>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</si>
  <si>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</si>
  <si>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</si>
  <si>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</si>
  <si>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</si>
  <si>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</si>
  <si>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</si>
  <si>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</si>
  <si>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</si>
  <si>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</si>
  <si>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</si>
  <si>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</si>
  <si>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</si>
  <si>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</si>
  <si>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</si>
  <si>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</si>
  <si>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</si>
  <si>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</si>
  <si>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</si>
  <si>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</si>
  <si>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</si>
  <si>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</si>
  <si>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</si>
  <si>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</si>
  <si>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</si>
  <si>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</si>
  <si>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</si>
  <si>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</si>
  <si>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</si>
  <si>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</si>
  <si>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</si>
  <si>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</si>
  <si>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</si>
  <si>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</si>
  <si>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</si>
  <si>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</si>
  <si>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</si>
  <si>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</si>
  <si>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</si>
  <si>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</si>
  <si>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</si>
  <si>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</si>
  <si>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</si>
  <si>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</si>
  <si>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</si>
  <si>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</si>
  <si>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</si>
  <si>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</si>
  <si>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</si>
  <si>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</si>
  <si>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</si>
  <si>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</si>
  <si>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</si>
  <si>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</si>
  <si>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</si>
  <si>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</si>
  <si>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</si>
  <si>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</si>
  <si>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</si>
  <si>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</si>
  <si>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</si>
  <si>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</si>
  <si>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</si>
  <si>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</si>
  <si>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</si>
  <si>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</si>
  <si>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</si>
  <si>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</si>
  <si>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</si>
  <si>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</si>
  <si>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</si>
  <si>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</si>
  <si>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</si>
  <si>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</si>
  <si>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</si>
  <si>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</si>
  <si>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</si>
  <si>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</si>
  <si>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</si>
  <si>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</si>
  <si>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</si>
  <si>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</si>
  <si>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</si>
  <si>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</si>
  <si>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</si>
  <si>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</si>
  <si>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</si>
  <si>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</si>
  <si>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</si>
  <si>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</si>
  <si>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</si>
  <si>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</si>
  <si>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</si>
  <si>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</si>
  <si>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</si>
  <si>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</si>
  <si>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</si>
  <si>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</si>
  <si>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</si>
  <si>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</si>
  <si>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</si>
  <si>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</si>
  <si>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</si>
  <si>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</si>
  <si>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</si>
  <si>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</si>
  <si>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</si>
  <si>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</si>
  <si>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</si>
  <si>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</si>
  <si>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</si>
  <si>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</si>
  <si>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</si>
  <si>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</si>
  <si>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</si>
  <si>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</si>
  <si>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</si>
  <si>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</si>
  <si>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</si>
  <si>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</si>
  <si>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</si>
  <si>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</si>
  <si>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</si>
  <si>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</si>
  <si>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</si>
  <si>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</si>
  <si>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</si>
  <si>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</si>
  <si>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</si>
  <si>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</si>
  <si>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</si>
  <si>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</si>
  <si>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</si>
  <si>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</si>
  <si>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</si>
  <si>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</si>
  <si>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</si>
  <si>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</si>
  <si>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</si>
  <si>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</si>
  <si>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</si>
  <si>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</si>
  <si>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</si>
  <si>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</si>
  <si>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</si>
  <si>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</si>
  <si>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</si>
  <si>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</si>
  <si>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</si>
  <si>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</si>
  <si>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</si>
  <si>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</si>
  <si>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</si>
  <si>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</si>
  <si>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</si>
  <si>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</si>
  <si>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</si>
  <si>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</si>
  <si>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</si>
  <si>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</si>
  <si>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</si>
  <si>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</si>
  <si>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</si>
  <si>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</si>
  <si>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</si>
  <si>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</si>
  <si>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</si>
  <si>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</si>
  <si>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</si>
  <si>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</si>
  <si>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</si>
  <si>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</si>
  <si>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</si>
  <si>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</si>
  <si>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</si>
  <si>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</si>
  <si>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</si>
  <si>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</si>
  <si>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</si>
  <si>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</si>
  <si>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</si>
  <si>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</si>
  <si>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</si>
  <si>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</si>
  <si>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</si>
  <si>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</si>
  <si>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</si>
  <si>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</si>
  <si>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</si>
  <si>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</si>
  <si>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</si>
  <si>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</si>
  <si>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</si>
  <si>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</si>
  <si>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</si>
  <si>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</si>
  <si>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</si>
  <si>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</si>
  <si>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</si>
  <si>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</si>
  <si>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</si>
  <si>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</si>
  <si>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</si>
  <si>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</si>
  <si>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</si>
  <si>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</si>
  <si>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</si>
  <si>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</si>
  <si>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</si>
  <si>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</si>
  <si>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</si>
  <si>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</si>
  <si>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</si>
  <si>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</si>
  <si>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</si>
  <si>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</si>
  <si>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</si>
  <si>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</si>
  <si>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</si>
  <si>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</si>
  <si>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</si>
  <si>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</si>
  <si>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</si>
  <si>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</si>
  <si>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</si>
  <si>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</si>
  <si>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</si>
  <si>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</si>
  <si>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</si>
  <si>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</si>
  <si>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</si>
  <si>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</si>
  <si>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</si>
  <si>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</si>
  <si>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</si>
  <si>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</si>
  <si>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</si>
  <si>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</si>
  <si>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</si>
  <si>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</si>
  <si>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</si>
  <si>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</si>
  <si>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</si>
  <si>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</si>
  <si>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</si>
  <si>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</si>
  <si>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</si>
  <si>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</si>
  <si>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</si>
  <si>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</si>
  <si>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</si>
  <si>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</si>
  <si>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</si>
  <si>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</si>
  <si>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</si>
  <si>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</si>
  <si>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</si>
  <si>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</si>
  <si>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</si>
  <si>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</si>
  <si>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</si>
  <si>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</si>
  <si>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</si>
  <si>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</si>
  <si>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</si>
  <si>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</si>
  <si>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</si>
  <si>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</si>
  <si>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</si>
  <si>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</si>
  <si>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</si>
  <si>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</si>
  <si>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</si>
  <si>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</si>
  <si>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</si>
  <si>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</si>
  <si>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</si>
  <si>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</si>
  <si>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</si>
  <si>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</si>
  <si>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</si>
  <si>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</si>
  <si>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</si>
  <si>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</si>
  <si>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</si>
  <si>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</si>
  <si>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</si>
  <si>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</si>
  <si>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</si>
  <si>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</si>
  <si>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</si>
  <si>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</si>
  <si>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</si>
  <si>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</si>
  <si>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</si>
  <si>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</si>
  <si>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</si>
  <si>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</si>
  <si>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</si>
  <si>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</si>
  <si>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</si>
  <si>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</si>
  <si>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</si>
  <si>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</si>
  <si>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</si>
  <si>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</si>
  <si>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</si>
  <si>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</si>
  <si>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</si>
  <si>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</si>
  <si>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</si>
  <si>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</si>
  <si>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</si>
  <si>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</si>
  <si>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</si>
  <si>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</si>
  <si>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</si>
  <si>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</si>
  <si>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</si>
  <si>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</si>
  <si>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</si>
  <si>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</si>
  <si>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</si>
  <si>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</si>
  <si>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</si>
  <si>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</si>
  <si>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</si>
  <si>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</si>
  <si>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</si>
  <si>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</si>
  <si>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</si>
  <si>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</si>
  <si>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</si>
  <si>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</si>
  <si>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</si>
  <si>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</si>
  <si>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</si>
  <si>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</si>
  <si>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</si>
  <si>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</si>
  <si>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</si>
  <si>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</si>
  <si>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</si>
  <si>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</si>
  <si>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</si>
  <si>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</si>
  <si>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</si>
  <si>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</si>
  <si>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</si>
  <si>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</si>
  <si>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</si>
  <si>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</si>
  <si>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</si>
  <si>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</si>
  <si>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</si>
  <si>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</si>
  <si>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</si>
  <si>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</si>
  <si>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</si>
  <si>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</si>
  <si>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</si>
  <si>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</si>
  <si>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</si>
  <si>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</si>
  <si>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</si>
  <si>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</si>
  <si>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</si>
  <si>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</si>
  <si>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</si>
  <si>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</si>
  <si>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</si>
  <si>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</si>
  <si>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</si>
  <si>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</si>
  <si>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</si>
  <si>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</si>
  <si>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</si>
  <si>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</si>
  <si>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</si>
  <si>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</si>
  <si>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</si>
  <si>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</si>
  <si>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</si>
  <si>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</si>
  <si>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</si>
  <si>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</si>
  <si>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</si>
  <si>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</si>
  <si>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</si>
  <si>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</si>
  <si>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</si>
  <si>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</si>
  <si>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</si>
  <si>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</si>
  <si>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</si>
  <si>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</si>
  <si>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</si>
  <si>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</si>
  <si>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</si>
  <si>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</si>
  <si>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</si>
  <si>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</si>
  <si>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</si>
  <si>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</si>
  <si>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</si>
  <si>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</si>
  <si>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</si>
  <si>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</si>
  <si>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</si>
  <si>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</si>
  <si>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</si>
  <si>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</si>
  <si>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</si>
  <si>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</si>
  <si>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</si>
  <si>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</si>
  <si>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</si>
  <si>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</si>
  <si>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</si>
  <si>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</si>
  <si>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</si>
  <si>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</si>
  <si>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</si>
  <si>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</si>
  <si>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</si>
  <si>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</si>
  <si>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</si>
  <si>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</si>
  <si>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</si>
  <si>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</si>
  <si>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</si>
  <si>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</si>
  <si>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</si>
  <si>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</si>
  <si>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</si>
  <si>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</si>
  <si>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</si>
  <si>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</si>
  <si>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</si>
  <si>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</si>
  <si>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</si>
  <si>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</si>
  <si>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</si>
  <si>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</si>
  <si>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</si>
  <si>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</si>
  <si>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</si>
  <si>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</si>
  <si>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</si>
  <si>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</si>
  <si>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</si>
  <si>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</si>
  <si>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</si>
  <si>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</si>
  <si>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</si>
  <si>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</si>
  <si>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</si>
  <si>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</si>
  <si>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</si>
  <si>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</si>
  <si>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</si>
  <si>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</si>
  <si>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</si>
  <si>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</si>
  <si>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</si>
  <si>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</si>
  <si>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</si>
  <si>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</si>
  <si>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</si>
  <si>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</si>
  <si>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</si>
  <si>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</si>
  <si>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</si>
  <si>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</si>
  <si>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</si>
  <si>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</si>
  <si>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</si>
  <si>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</si>
  <si>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</si>
  <si>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</si>
  <si>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</si>
  <si>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</si>
  <si>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</si>
  <si>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</si>
  <si>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</si>
  <si>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</si>
  <si>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</si>
  <si>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</si>
  <si>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</si>
  <si>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</si>
  <si>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</si>
  <si>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</si>
  <si>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</si>
  <si>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</si>
  <si>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</si>
  <si>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</si>
  <si>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</si>
  <si>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</si>
  <si>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</si>
  <si>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</si>
  <si>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</si>
  <si>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</si>
  <si>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</si>
  <si>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</si>
  <si>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</si>
  <si>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</si>
  <si>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</si>
  <si>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</si>
  <si>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</si>
  <si>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</si>
  <si>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</si>
  <si>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</si>
  <si>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</si>
  <si>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</si>
  <si>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</si>
  <si>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</si>
  <si>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</si>
  <si>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</si>
  <si>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</si>
  <si>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</si>
  <si>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</si>
  <si>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</si>
  <si>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</si>
  <si>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</si>
  <si>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</si>
  <si>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</si>
  <si>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</si>
  <si>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</si>
  <si>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</si>
  <si>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</si>
  <si>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</si>
  <si>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</si>
  <si>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</si>
  <si>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</si>
  <si>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</si>
  <si>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</si>
  <si>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</si>
  <si>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</si>
  <si>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</si>
  <si>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</si>
  <si>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</si>
  <si>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</si>
  <si>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</si>
  <si>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</si>
  <si>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</si>
  <si>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</si>
  <si>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</si>
  <si>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</si>
  <si>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</si>
  <si>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</si>
  <si>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</si>
  <si>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</si>
  <si>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</si>
  <si>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</si>
  <si>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</si>
  <si>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</si>
  <si>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</si>
  <si>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</si>
  <si>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</si>
  <si>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</si>
  <si>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</si>
  <si>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</si>
  <si>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</si>
  <si>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</si>
  <si>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</si>
  <si>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</si>
  <si>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</si>
  <si>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</si>
  <si>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</si>
  <si>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</si>
  <si>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</si>
  <si>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</si>
  <si>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</si>
  <si>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</si>
  <si>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</si>
  <si>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</si>
  <si>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</si>
  <si>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</si>
  <si>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</si>
  <si>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</si>
  <si>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</si>
  <si>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</si>
  <si>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</si>
  <si>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</si>
  <si>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</si>
  <si>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</si>
  <si>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</si>
  <si>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</si>
  <si>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</si>
  <si>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</si>
  <si>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</si>
  <si>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</si>
  <si>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</si>
  <si>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</si>
  <si>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</si>
  <si>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</si>
  <si>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</si>
  <si>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</si>
  <si>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</si>
  <si>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</si>
  <si>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</si>
  <si>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</si>
  <si>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</si>
  <si>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</si>
  <si>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</si>
  <si>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</si>
  <si>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</si>
  <si>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</si>
  <si>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</si>
  <si>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</si>
  <si>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</si>
  <si>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</si>
  <si>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</si>
  <si>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</si>
  <si>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</si>
  <si>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</si>
  <si>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</si>
  <si>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</si>
  <si>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</si>
  <si>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</si>
  <si>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</si>
  <si>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</si>
  <si>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</si>
  <si>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</si>
  <si>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</si>
  <si>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</si>
  <si>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</si>
  <si>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</si>
  <si>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</si>
  <si>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</si>
  <si>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</si>
  <si>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</si>
  <si>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</si>
  <si>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</si>
  <si>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</si>
  <si>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</si>
  <si>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</si>
  <si>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</si>
  <si>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</si>
  <si>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</si>
  <si>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</si>
  <si>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</si>
  <si>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</si>
  <si>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</si>
  <si>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</si>
  <si>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</si>
  <si>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</si>
  <si>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</si>
  <si>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</si>
  <si>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</si>
  <si>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</si>
  <si>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</si>
  <si>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</si>
  <si>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</si>
  <si>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</si>
  <si>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</si>
  <si>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</si>
  <si>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</si>
  <si>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</si>
  <si>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</si>
  <si>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</si>
  <si>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</si>
  <si>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</si>
  <si>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</si>
  <si>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</si>
  <si>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</si>
  <si>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</si>
  <si>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</si>
  <si>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</si>
  <si>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</si>
  <si>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</si>
  <si>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</si>
  <si>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</si>
  <si>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</si>
  <si>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</si>
  <si>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</si>
  <si>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</si>
  <si>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</si>
  <si>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</si>
  <si>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</si>
  <si>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</si>
  <si>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</si>
  <si>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</si>
  <si>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</si>
  <si>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</si>
  <si>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</si>
  <si>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</si>
  <si>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</si>
  <si>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</si>
  <si>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</si>
  <si>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</si>
  <si>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</si>
  <si>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</si>
  <si>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</si>
  <si>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</si>
  <si>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</si>
  <si>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</si>
  <si>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</si>
  <si>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</si>
  <si>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</si>
  <si>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</si>
  <si>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</si>
  <si>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</si>
  <si>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</si>
  <si>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</si>
  <si>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</si>
  <si>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</si>
  <si>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</si>
  <si>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</si>
  <si>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</si>
  <si>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</si>
  <si>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</si>
  <si>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</si>
  <si>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</si>
  <si>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</si>
  <si>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</si>
  <si>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</si>
  <si>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</si>
  <si>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</si>
  <si>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</si>
  <si>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</si>
  <si>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</si>
  <si>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</si>
  <si>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</si>
  <si>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</si>
  <si>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</si>
  <si>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</si>
  <si>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</si>
  <si>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</si>
  <si>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</si>
  <si>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</si>
  <si>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</si>
  <si>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</si>
  <si>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</si>
  <si>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</si>
  <si>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</si>
  <si>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</si>
  <si>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</si>
  <si>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</si>
  <si>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</si>
  <si>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</si>
  <si>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</si>
  <si>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</si>
  <si>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</si>
  <si>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</si>
  <si>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</si>
  <si>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</si>
  <si>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</si>
  <si>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</si>
  <si>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</si>
  <si>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</si>
  <si>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</si>
  <si>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</si>
  <si>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</si>
  <si>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</si>
  <si>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</si>
  <si>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</si>
  <si>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</si>
  <si>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</si>
  <si>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</si>
  <si>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</si>
  <si>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</si>
  <si>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</si>
  <si>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</si>
  <si>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</si>
  <si>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</si>
  <si>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</si>
  <si>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</si>
  <si>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</si>
  <si>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</si>
  <si>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</si>
  <si>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</si>
  <si>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</si>
  <si>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</si>
  <si>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</si>
  <si>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</si>
  <si>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</si>
  <si>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</si>
  <si>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</si>
  <si>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</si>
  <si>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</si>
  <si>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</si>
  <si>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</si>
  <si>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</si>
  <si>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</si>
  <si>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</si>
  <si>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</si>
  <si>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</si>
  <si>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</si>
  <si>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</si>
  <si>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</si>
  <si>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</si>
  <si>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</si>
  <si>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</si>
  <si>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</si>
  <si>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</si>
  <si>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</si>
  <si>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</si>
  <si>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</si>
  <si>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</si>
  <si>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</si>
  <si>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</si>
  <si>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</si>
  <si>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</si>
  <si>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</si>
  <si>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</si>
  <si>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</si>
  <si>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</si>
  <si>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</si>
  <si>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</si>
  <si>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</si>
  <si>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</si>
  <si>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</si>
  <si>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</si>
  <si>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</si>
  <si>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</si>
  <si>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</si>
  <si>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</si>
  <si>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</si>
  <si>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</si>
  <si>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</si>
  <si>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</si>
  <si>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</si>
  <si>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</si>
  <si>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</si>
  <si>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</si>
  <si>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</si>
  <si>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</si>
  <si>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</si>
  <si>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</si>
  <si>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</si>
  <si>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</si>
  <si>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</si>
  <si>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</si>
  <si>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</si>
  <si>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</si>
  <si>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</si>
  <si>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</si>
  <si>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</si>
  <si>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</si>
  <si>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</si>
  <si>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</si>
  <si>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</si>
  <si>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</si>
  <si>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</si>
  <si>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</si>
  <si>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</si>
  <si>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</si>
  <si>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</si>
  <si>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</si>
  <si>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</si>
  <si>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</si>
  <si>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</si>
  <si>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</si>
  <si>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</si>
  <si>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</si>
  <si>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</si>
  <si>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</si>
  <si>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</si>
  <si>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</si>
  <si>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</si>
  <si>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</si>
  <si>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</si>
  <si>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</si>
  <si>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</si>
  <si>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</si>
  <si>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</si>
  <si>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</si>
  <si>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</si>
  <si>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</si>
  <si>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</si>
  <si>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</si>
  <si>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</si>
  <si>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</si>
  <si>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</si>
  <si>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</si>
  <si>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</si>
  <si>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</si>
  <si>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</si>
  <si>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</si>
  <si>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</si>
  <si>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</si>
  <si>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</si>
  <si>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</si>
  <si>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</si>
  <si>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</si>
  <si>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</si>
  <si>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</si>
  <si>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</si>
  <si>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</si>
  <si>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</si>
  <si>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</si>
  <si>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</si>
  <si>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</si>
  <si>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</si>
  <si>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</si>
  <si>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</si>
  <si>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</si>
  <si>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</si>
  <si>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</si>
  <si>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</si>
  <si>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</si>
  <si>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</si>
  <si>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</si>
  <si>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</si>
  <si>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</si>
  <si>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</si>
  <si>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</si>
  <si>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</si>
  <si>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</si>
  <si>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</si>
  <si>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</si>
  <si>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</si>
  <si>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</si>
  <si>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</si>
  <si>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</si>
  <si>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</si>
  <si>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</si>
  <si>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</si>
  <si>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</si>
  <si>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</si>
  <si>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</si>
  <si>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</si>
  <si>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</si>
  <si>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</si>
  <si>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</si>
  <si>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</si>
  <si>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</si>
  <si>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</si>
  <si>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</si>
  <si>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</si>
  <si>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</si>
  <si>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</si>
  <si>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</si>
  <si>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</si>
  <si>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</si>
  <si>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</si>
  <si>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</si>
  <si>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</si>
  <si>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</si>
  <si>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</si>
  <si>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</si>
  <si>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</si>
  <si>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</si>
  <si>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</si>
  <si>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</si>
  <si>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</si>
  <si>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</si>
  <si>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</si>
  <si>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</si>
  <si>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</si>
  <si>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</si>
  <si>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</si>
  <si>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</si>
  <si>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</si>
  <si>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</si>
  <si>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</si>
  <si>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</si>
  <si>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</si>
  <si>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</si>
  <si>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</si>
  <si>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</si>
  <si>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</si>
  <si>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</si>
  <si>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</si>
  <si>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</si>
  <si>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</si>
  <si>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</si>
  <si>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</si>
  <si>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</si>
  <si>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</si>
  <si>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</si>
  <si>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</si>
  <si>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</si>
  <si>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</si>
  <si>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</si>
  <si>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</si>
  <si>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</si>
  <si>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</si>
  <si>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</si>
  <si>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</si>
  <si>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</si>
  <si>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</si>
  <si>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</si>
  <si>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</si>
  <si>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</si>
  <si>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</si>
  <si>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</si>
  <si>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</si>
  <si>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</si>
  <si>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</si>
  <si>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</si>
  <si>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</si>
  <si>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</si>
  <si>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</si>
  <si>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</si>
  <si>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</si>
  <si>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</si>
  <si>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</si>
  <si>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</si>
  <si>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</si>
  <si>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</si>
  <si>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</si>
  <si>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</si>
  <si>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</si>
  <si>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</si>
  <si>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</si>
  <si>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</si>
  <si>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</si>
  <si>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</si>
  <si>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</si>
  <si>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</si>
  <si>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</si>
  <si>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</si>
  <si>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</si>
  <si>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</si>
  <si>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</si>
  <si>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</si>
  <si>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</si>
  <si>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</si>
  <si>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</si>
  <si>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</si>
  <si>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</si>
  <si>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</si>
  <si>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</si>
  <si>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</si>
  <si>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</si>
  <si>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</si>
  <si>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</si>
  <si>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</si>
  <si>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</si>
  <si>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</si>
  <si>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</si>
  <si>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</si>
  <si>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</si>
  <si>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</si>
  <si>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</si>
  <si>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</si>
  <si>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</si>
  <si>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</si>
  <si>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</si>
  <si>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</si>
  <si>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</si>
  <si>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</si>
  <si>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</si>
  <si>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</si>
  <si>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</si>
  <si>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</si>
  <si>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</si>
  <si>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</si>
  <si>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</si>
  <si>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</si>
  <si>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</si>
  <si>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</si>
  <si>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</si>
  <si>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</si>
  <si>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</si>
  <si>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</si>
  <si>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</si>
  <si>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</si>
  <si>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</si>
  <si>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</si>
  <si>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</si>
  <si>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</si>
  <si>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</si>
  <si>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</si>
  <si>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</si>
  <si>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</si>
  <si>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</si>
  <si>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</si>
  <si>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</si>
  <si>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</si>
  <si>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</si>
  <si>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</si>
  <si>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</si>
  <si>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</si>
  <si>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</si>
  <si>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</si>
  <si>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</si>
  <si>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</si>
  <si>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</si>
  <si>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</si>
  <si>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</si>
  <si>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</si>
  <si>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</si>
  <si>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</si>
  <si>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</si>
  <si>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</si>
  <si>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</si>
  <si>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</si>
  <si>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</si>
  <si>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</si>
  <si>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</si>
  <si>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</si>
  <si>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</si>
  <si>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</si>
  <si>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</si>
  <si>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</si>
  <si>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</si>
  <si>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</si>
  <si>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</si>
  <si>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</si>
  <si>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</si>
  <si>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</si>
  <si>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</si>
  <si>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</si>
  <si>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</si>
  <si>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</si>
  <si>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</si>
  <si>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</si>
  <si>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</si>
  <si>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</si>
  <si>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</si>
  <si>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</si>
  <si>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</si>
  <si>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</si>
  <si>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</si>
  <si>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</si>
  <si>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</si>
  <si>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</si>
  <si>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</si>
  <si>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</si>
  <si>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</si>
  <si>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</si>
  <si>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</si>
  <si>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</si>
  <si>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</si>
  <si>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</si>
  <si>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</si>
  <si>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</si>
  <si>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</si>
  <si>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</si>
  <si>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</si>
  <si>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</si>
  <si>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</si>
  <si>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</si>
  <si>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</si>
  <si>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</si>
  <si>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</si>
  <si>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</si>
  <si>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</si>
  <si>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</si>
  <si>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</si>
  <si>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</si>
  <si>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</si>
  <si>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</si>
  <si>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</si>
  <si>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</si>
  <si>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</si>
  <si>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</si>
  <si>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</si>
  <si>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</si>
  <si>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</si>
  <si>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</si>
  <si>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</si>
  <si>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</si>
  <si>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</si>
  <si>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</si>
  <si>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</si>
  <si>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</si>
  <si>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</si>
  <si>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</si>
  <si>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</si>
  <si>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</si>
  <si>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</si>
  <si>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</si>
  <si>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</si>
  <si>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</si>
  <si>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</si>
  <si>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</si>
  <si>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</si>
  <si>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</si>
  <si>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</si>
  <si>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</si>
  <si>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</si>
  <si>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</si>
  <si>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</si>
  <si>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</si>
  <si>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</si>
  <si>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</si>
  <si>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</si>
  <si>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</si>
  <si>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</si>
  <si>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</si>
  <si>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</si>
  <si>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</si>
  <si>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</si>
  <si>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</si>
  <si>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</si>
  <si>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</si>
  <si>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</si>
  <si>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</si>
  <si>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</si>
  <si>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</si>
  <si>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</si>
  <si>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</si>
  <si>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</si>
  <si>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</si>
  <si>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</si>
  <si>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</si>
  <si>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</si>
  <si>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</si>
  <si>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</si>
  <si>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</si>
  <si>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</si>
  <si>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</si>
  <si>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</si>
  <si>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</si>
  <si>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</si>
  <si>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</si>
  <si>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</si>
  <si>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</si>
  <si>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</si>
  <si>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</si>
  <si>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</si>
  <si>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</si>
  <si>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</si>
  <si>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</si>
  <si>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</si>
  <si>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</si>
  <si>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</si>
  <si>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</si>
  <si>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</si>
  <si>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</si>
  <si>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</si>
  <si>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</si>
  <si>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</si>
  <si>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</si>
  <si>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</si>
  <si>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</si>
  <si>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</si>
  <si>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</si>
  <si>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</si>
  <si>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</si>
  <si>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</si>
  <si>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</si>
  <si>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</si>
  <si>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</si>
  <si>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</si>
  <si>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</si>
  <si>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</si>
  <si>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</si>
  <si>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</si>
  <si>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</si>
  <si>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</si>
  <si>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</si>
  <si>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</si>
  <si>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</si>
  <si>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</si>
  <si>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</si>
  <si>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</si>
  <si>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</si>
  <si>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</si>
  <si>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</si>
  <si>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</si>
  <si>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</si>
  <si>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</si>
  <si>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</si>
  <si>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</si>
  <si>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</si>
  <si>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</si>
  <si>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</si>
  <si>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</si>
  <si>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</si>
  <si>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</si>
  <si>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</si>
  <si>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</si>
  <si>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</si>
  <si>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</si>
  <si>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</si>
  <si>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</si>
  <si>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</si>
  <si>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</si>
  <si>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</si>
  <si>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</si>
  <si>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</si>
  <si>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</si>
  <si>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</si>
  <si>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</si>
  <si>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</si>
  <si>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</si>
  <si>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</si>
  <si>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</si>
  <si>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</si>
  <si>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</si>
  <si>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</si>
  <si>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</si>
  <si>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</si>
  <si>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</si>
  <si>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</si>
  <si>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</si>
  <si>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</si>
  <si>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</si>
  <si>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</si>
  <si>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</si>
  <si>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</si>
  <si>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</si>
  <si>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</si>
  <si>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</si>
  <si>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</si>
  <si>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</si>
  <si>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</si>
  <si>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</si>
  <si>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</si>
  <si>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</si>
  <si>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</si>
  <si>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</si>
  <si>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</si>
  <si>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</si>
  <si>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</si>
  <si>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</si>
  <si>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</si>
  <si>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</si>
  <si>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</si>
  <si>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</si>
  <si>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</si>
  <si>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</si>
  <si>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</si>
  <si>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</si>
  <si>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</si>
  <si>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</si>
  <si>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</si>
  <si>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</si>
  <si>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</si>
  <si>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</si>
  <si>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</si>
  <si>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</si>
  <si>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</si>
  <si>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</si>
  <si>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</si>
  <si>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</si>
  <si>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</si>
  <si>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</si>
  <si>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</si>
  <si>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</si>
  <si>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</si>
  <si>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</si>
  <si>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</si>
  <si>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</si>
  <si>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</si>
  <si>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</si>
  <si>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</si>
  <si>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</si>
  <si>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</si>
  <si>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</si>
  <si>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</si>
  <si>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</si>
  <si>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</si>
  <si>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</si>
  <si>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</si>
  <si>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</si>
  <si>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</si>
  <si>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</si>
  <si>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</si>
  <si>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</si>
  <si>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</si>
  <si>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</si>
  <si>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</si>
  <si>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</si>
  <si>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</si>
  <si>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</si>
  <si>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</si>
  <si>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</si>
  <si>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</si>
  <si>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</si>
  <si>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</si>
  <si>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</si>
  <si>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</si>
  <si>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</si>
  <si>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</si>
  <si>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</si>
  <si>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</si>
  <si>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</si>
  <si>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</si>
  <si>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</si>
  <si>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</si>
  <si>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</si>
  <si>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</si>
  <si>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</si>
  <si>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</si>
  <si>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</si>
  <si>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</si>
  <si>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</si>
  <si>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</si>
  <si>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</si>
  <si>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</si>
  <si>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</si>
  <si>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</si>
  <si>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</si>
  <si>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</si>
  <si>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</si>
  <si>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</si>
  <si>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</si>
  <si>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</si>
  <si>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</si>
  <si>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</si>
  <si>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</si>
  <si>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</si>
  <si>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</si>
  <si>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</si>
  <si>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</si>
  <si>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</si>
  <si>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</si>
  <si>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</si>
  <si>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</si>
  <si>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</si>
  <si>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</si>
  <si>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</si>
  <si>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</si>
  <si>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</si>
  <si>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</si>
  <si>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</si>
  <si>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</si>
  <si>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</si>
  <si>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</si>
  <si>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</si>
  <si>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</si>
  <si>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</si>
  <si>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</si>
  <si>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</si>
  <si>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</si>
  <si>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</si>
  <si>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</si>
  <si>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</si>
  <si>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</si>
  <si>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</si>
  <si>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</si>
  <si>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</si>
  <si>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</si>
  <si>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</si>
  <si>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</si>
  <si>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</si>
  <si>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</si>
  <si>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</si>
  <si>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</si>
  <si>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</si>
  <si>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</si>
  <si>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</si>
  <si>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</si>
  <si>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</si>
  <si>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</si>
  <si>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</si>
  <si>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</si>
  <si>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</si>
  <si>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</si>
  <si>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</si>
  <si>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</si>
  <si>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</si>
  <si>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</si>
  <si>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</si>
  <si>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</si>
  <si>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</si>
  <si>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</si>
  <si>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</si>
  <si>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</si>
  <si>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</si>
  <si>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</si>
  <si>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</si>
  <si>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</si>
  <si>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</si>
  <si>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</si>
  <si>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</si>
  <si>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</si>
  <si>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</si>
  <si>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</si>
  <si>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</si>
  <si>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</si>
  <si>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</si>
  <si>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</si>
  <si>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</si>
  <si>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</si>
  <si>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</si>
  <si>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</si>
  <si>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</si>
  <si>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</si>
  <si>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</si>
  <si>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</si>
  <si>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</si>
  <si>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</si>
  <si>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</si>
  <si>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</si>
  <si>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</si>
  <si>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</si>
  <si>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</si>
  <si>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</si>
  <si>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</si>
  <si>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</si>
  <si>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</si>
  <si>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</si>
  <si>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</si>
  <si>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</si>
  <si>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</si>
  <si>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</si>
  <si>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</si>
  <si>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</si>
  <si>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</si>
  <si>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</si>
  <si>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</si>
  <si>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</si>
  <si>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</si>
  <si>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</si>
  <si>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</si>
  <si>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</si>
  <si>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</si>
  <si>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</si>
  <si>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</si>
  <si>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</si>
  <si>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</si>
  <si>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</si>
  <si>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</si>
  <si>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</si>
  <si>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</si>
  <si>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</si>
  <si>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</si>
  <si>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</si>
  <si>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</si>
  <si>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</si>
  <si>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</si>
  <si>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</si>
  <si>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</si>
  <si>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</si>
  <si>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</si>
  <si>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</si>
  <si>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</si>
  <si>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</si>
  <si>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</si>
  <si>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</si>
  <si>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</si>
  <si>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</si>
  <si>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</si>
  <si>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</si>
  <si>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</si>
  <si>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</si>
  <si>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</si>
  <si>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</si>
  <si>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</si>
  <si>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</si>
  <si>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</si>
  <si>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</si>
  <si>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</si>
  <si>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</si>
  <si>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</si>
  <si>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</si>
  <si>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</si>
  <si>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</si>
  <si>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</si>
  <si>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</si>
  <si>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</si>
  <si>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</si>
  <si>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</si>
  <si>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</si>
  <si>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</si>
  <si>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</si>
  <si>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</si>
  <si>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</si>
  <si>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</si>
  <si>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</si>
  <si>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</si>
  <si>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</si>
  <si>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</si>
  <si>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</si>
  <si>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</si>
  <si>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</si>
  <si>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</si>
  <si>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</si>
  <si>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</si>
  <si>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</si>
  <si>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</si>
  <si>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</si>
  <si>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</si>
  <si>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</si>
  <si>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</si>
  <si>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</si>
  <si>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</si>
  <si>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</si>
  <si>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</si>
  <si>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</si>
  <si>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</si>
  <si>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</si>
  <si>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</si>
  <si>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</si>
  <si>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</si>
  <si>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</si>
  <si>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</si>
  <si>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</si>
  <si>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</si>
  <si>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</si>
  <si>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</si>
  <si>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</si>
  <si>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</si>
  <si>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</si>
  <si>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</si>
  <si>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</si>
  <si>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</si>
  <si>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</si>
  <si>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</si>
  <si>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</si>
  <si>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</si>
  <si>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</si>
  <si>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</si>
  <si>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</si>
  <si>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</si>
  <si>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</si>
  <si>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</si>
  <si>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</si>
  <si>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</si>
  <si>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</si>
  <si>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</si>
  <si>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</si>
  <si>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</si>
  <si>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</si>
  <si>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</si>
  <si>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</si>
  <si>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</si>
  <si>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</si>
  <si>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</si>
  <si>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</si>
  <si>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</si>
  <si>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</si>
  <si>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</si>
  <si>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</si>
  <si>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</si>
  <si>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</si>
  <si>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</si>
  <si>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</si>
  <si>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</si>
  <si>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</si>
  <si>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</si>
  <si>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</si>
  <si>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</si>
  <si>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</si>
  <si>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</si>
  <si>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</si>
  <si>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</si>
  <si>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</si>
  <si>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</si>
  <si>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</si>
  <si>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</si>
  <si>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</si>
  <si>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</si>
  <si>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</si>
  <si>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</si>
  <si>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</si>
  <si>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</si>
  <si>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</si>
  <si>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</si>
  <si>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</si>
  <si>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</si>
  <si>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</si>
  <si>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</si>
  <si>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</si>
  <si>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</si>
  <si>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</si>
  <si>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</si>
  <si>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</si>
  <si>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</si>
  <si>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</si>
  <si>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</si>
  <si>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</si>
  <si>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</si>
  <si>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</si>
  <si>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</si>
  <si>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</si>
  <si>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</si>
  <si>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</si>
  <si>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</si>
  <si>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</si>
  <si>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</si>
  <si>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</si>
  <si>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</si>
  <si>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</si>
  <si>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</si>
  <si>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</si>
  <si>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</si>
  <si>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</si>
  <si>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</si>
  <si>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</si>
  <si>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</si>
  <si>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</si>
  <si>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</si>
  <si>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</si>
  <si>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</si>
  <si>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</si>
  <si>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</si>
  <si>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</si>
  <si>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</si>
  <si>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</si>
  <si>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</si>
  <si>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</si>
  <si>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</si>
  <si>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</si>
  <si>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</si>
  <si>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</si>
  <si>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</si>
  <si>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</si>
  <si>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</si>
  <si>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</si>
  <si>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</si>
  <si>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</si>
  <si>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</si>
  <si>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</si>
  <si>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</si>
  <si>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</si>
  <si>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</si>
  <si>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</si>
  <si>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</si>
  <si>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</si>
  <si>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</si>
  <si>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</si>
  <si>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</si>
  <si>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</si>
  <si>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</si>
  <si>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</si>
  <si>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</si>
  <si>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</si>
  <si>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</si>
  <si>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</si>
  <si>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</si>
  <si>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</si>
  <si>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</si>
  <si>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</si>
  <si>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</si>
  <si>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</si>
  <si>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</si>
  <si>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</si>
  <si>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</si>
  <si>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</si>
  <si>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</si>
  <si>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</si>
  <si>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</si>
  <si>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</si>
  <si>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</si>
  <si>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</si>
  <si>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</si>
  <si>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</si>
  <si>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</si>
  <si>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</si>
  <si>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</si>
  <si>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</si>
  <si>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</si>
  <si>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</si>
  <si>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</si>
  <si>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</si>
  <si>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</si>
  <si>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</si>
  <si>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</si>
  <si>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</si>
  <si>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</si>
  <si>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</si>
  <si>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</si>
  <si>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</si>
  <si>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</si>
  <si>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</si>
  <si>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</si>
  <si>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</si>
  <si>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</si>
  <si>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</si>
  <si>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</si>
  <si>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</si>
  <si>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</si>
  <si>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</si>
  <si>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</si>
  <si>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</si>
  <si>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</si>
  <si>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</si>
  <si>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</si>
  <si>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</si>
  <si>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</si>
  <si>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</si>
  <si>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</si>
  <si>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</si>
  <si>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</si>
  <si>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</si>
  <si>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</si>
  <si>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</si>
  <si>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</si>
  <si>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</si>
  <si>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</si>
  <si>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</si>
  <si>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</si>
  <si>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</si>
  <si>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</si>
  <si>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</si>
  <si>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</si>
  <si>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</si>
  <si>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</si>
  <si>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</si>
  <si>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</si>
  <si>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</si>
  <si>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</si>
  <si>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</si>
  <si>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</si>
  <si>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</si>
  <si>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</si>
  <si>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</si>
  <si>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</si>
  <si>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</si>
  <si>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</si>
  <si>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</si>
  <si>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</si>
  <si>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</si>
  <si>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</si>
  <si>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</si>
  <si>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</si>
  <si>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</si>
  <si>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</si>
  <si>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</si>
  <si>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</si>
  <si>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</si>
  <si>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</si>
  <si>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</si>
  <si>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</si>
  <si>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</si>
  <si>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</si>
  <si>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</si>
  <si>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</si>
  <si>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</si>
  <si>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</si>
  <si>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</si>
  <si>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</si>
  <si>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</si>
  <si>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</si>
  <si>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</si>
  <si>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</si>
  <si>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</si>
  <si>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</si>
  <si>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</si>
  <si>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</si>
  <si>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</si>
  <si>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</si>
  <si>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</si>
  <si>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</si>
  <si>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</si>
  <si>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</si>
  <si>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</si>
  <si>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</si>
  <si>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</si>
  <si>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</si>
  <si>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</si>
  <si>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</si>
  <si>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</si>
  <si>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</si>
  <si>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</si>
  <si>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</si>
  <si>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</si>
  <si>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</si>
  <si>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</si>
  <si>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</si>
  <si>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</si>
  <si>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</si>
  <si>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</si>
  <si>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</si>
  <si>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</si>
  <si>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</si>
  <si>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</si>
  <si>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</si>
  <si>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</si>
  <si>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</si>
  <si>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</si>
  <si>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</si>
  <si>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</si>
  <si>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</si>
  <si>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</si>
  <si>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</si>
  <si>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</si>
  <si>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</si>
  <si>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</si>
  <si>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</si>
  <si>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</si>
  <si>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</si>
  <si>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</si>
  <si>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</si>
  <si>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</si>
  <si>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</si>
  <si>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</si>
  <si>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</si>
  <si>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</si>
  <si>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</si>
  <si>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</si>
  <si>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</si>
  <si>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</si>
  <si>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</si>
  <si>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</si>
  <si>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</si>
  <si>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</si>
  <si>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</si>
  <si>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</si>
  <si>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</si>
  <si>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</si>
  <si>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</si>
  <si>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</si>
  <si>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</si>
  <si>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</si>
  <si>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</si>
  <si>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</si>
  <si>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</si>
  <si>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</si>
  <si>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</si>
  <si>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</si>
  <si>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</si>
  <si>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</si>
  <si>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</si>
  <si>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</si>
  <si>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</si>
  <si>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</si>
  <si>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</si>
  <si>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</si>
  <si>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</si>
  <si>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</si>
  <si>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</si>
  <si>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</si>
  <si>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</si>
  <si>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</si>
  <si>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</si>
  <si>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</si>
  <si>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</si>
  <si>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</si>
  <si>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</si>
  <si>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</si>
  <si>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</si>
  <si>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</si>
  <si>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</si>
  <si>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</si>
  <si>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</si>
  <si>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</si>
  <si>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</si>
  <si>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</si>
  <si>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</si>
  <si>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</si>
  <si>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</si>
  <si>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</si>
  <si>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</si>
  <si>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</si>
  <si>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</si>
  <si>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</si>
  <si>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</si>
  <si>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</si>
  <si>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</si>
  <si>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</si>
  <si>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</si>
  <si>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</si>
  <si>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</si>
  <si>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</si>
  <si>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</si>
  <si>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</si>
  <si>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</si>
  <si>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</si>
  <si>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</si>
  <si>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</si>
  <si>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</si>
  <si>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</si>
  <si>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</si>
  <si>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</si>
  <si>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</si>
  <si>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</si>
  <si>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</si>
  <si>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</si>
  <si>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</si>
  <si>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</si>
  <si>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</si>
  <si>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</si>
  <si>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</si>
  <si>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</si>
  <si>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</si>
  <si>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</si>
  <si>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</si>
  <si>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</si>
  <si>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</si>
  <si>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</si>
  <si>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</si>
  <si>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</si>
  <si>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</si>
  <si>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</si>
  <si>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</si>
  <si>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</si>
  <si>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</si>
  <si>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</si>
  <si>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</si>
  <si>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</si>
  <si>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</si>
  <si>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</si>
  <si>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</si>
  <si>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</si>
  <si>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</si>
  <si>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</si>
  <si>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</si>
  <si>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</si>
  <si>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</si>
  <si>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</si>
  <si>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</si>
  <si>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</si>
  <si>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</si>
  <si>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</si>
  <si>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</si>
  <si>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</si>
  <si>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</si>
  <si>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</si>
  <si>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</si>
  <si>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</si>
  <si>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</si>
  <si>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</si>
  <si>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</si>
  <si>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</si>
  <si>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</si>
  <si>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</si>
  <si>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</si>
  <si>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</si>
  <si>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</si>
  <si>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</si>
  <si>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</si>
  <si>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</si>
  <si>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</si>
  <si>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</si>
  <si>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</si>
  <si>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</si>
  <si>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</si>
  <si>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</si>
  <si>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</si>
  <si>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</si>
  <si>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</si>
  <si>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</si>
  <si>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</si>
  <si>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</si>
  <si>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</si>
  <si>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</si>
  <si>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</si>
  <si>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</si>
  <si>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</si>
  <si>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</si>
  <si>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</si>
  <si>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</si>
  <si>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</si>
  <si>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</si>
  <si>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</si>
  <si>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</si>
  <si>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</si>
  <si>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</si>
  <si>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</si>
  <si>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</si>
  <si>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</si>
  <si>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</si>
  <si>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</si>
  <si>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</si>
  <si>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</si>
  <si>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</si>
  <si>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</si>
  <si>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</si>
  <si>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</si>
  <si>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</si>
  <si>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</si>
  <si>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</si>
  <si>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</si>
  <si>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</si>
  <si>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</si>
  <si>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</si>
  <si>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</si>
  <si>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</si>
  <si>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</si>
  <si>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</si>
  <si>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</si>
  <si>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</si>
  <si>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</si>
  <si>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</si>
  <si>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</si>
  <si>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</si>
  <si>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</si>
  <si>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</si>
  <si>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</si>
  <si>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</si>
  <si>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</si>
  <si>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</si>
  <si>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</si>
  <si>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</si>
  <si>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</si>
  <si>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</si>
  <si>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</si>
  <si>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</si>
  <si>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</si>
  <si>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</si>
  <si>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</si>
  <si>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</si>
  <si>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</si>
  <si>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</si>
  <si>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</si>
  <si>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</si>
  <si>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</si>
  <si>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</si>
  <si>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</si>
  <si>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</si>
  <si>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</si>
  <si>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</si>
  <si>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</si>
  <si>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</si>
  <si>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</si>
  <si>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</si>
  <si>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</si>
  <si>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</si>
  <si>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</si>
  <si>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</si>
  <si>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</si>
  <si>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</si>
  <si>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</si>
  <si>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</si>
  <si>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</si>
  <si>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</si>
  <si>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</si>
  <si>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</si>
  <si>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</si>
  <si>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</si>
  <si>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</si>
  <si>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</si>
  <si>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</si>
  <si>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</si>
  <si>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</si>
  <si>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</si>
  <si>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</si>
  <si>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</si>
  <si>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</si>
  <si>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</si>
  <si>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</si>
  <si>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</si>
  <si>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</si>
  <si>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</si>
  <si>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</si>
  <si>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</si>
  <si>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</si>
  <si>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</si>
  <si>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</si>
  <si>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</si>
  <si>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</si>
  <si>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</si>
  <si>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</si>
  <si>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</si>
  <si>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</si>
  <si>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</si>
  <si>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</si>
  <si>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</si>
  <si>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</si>
  <si>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</si>
  <si>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</si>
  <si>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</si>
  <si>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</si>
  <si>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</si>
  <si>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</si>
  <si>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</si>
  <si>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</si>
  <si>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</si>
  <si>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</si>
  <si>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</si>
  <si>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</si>
  <si>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</si>
  <si>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</si>
  <si>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</si>
  <si>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</si>
  <si>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</si>
  <si>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</si>
  <si>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</si>
  <si>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</si>
  <si>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</si>
  <si>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</si>
  <si>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</si>
  <si>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</si>
  <si>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</si>
  <si>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</si>
  <si>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</si>
  <si>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</si>
  <si>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</si>
  <si>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</si>
  <si>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</si>
  <si>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</si>
  <si>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</si>
  <si>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</si>
  <si>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</si>
  <si>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</si>
  <si>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</si>
  <si>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</si>
  <si>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</si>
  <si>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</si>
  <si>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</si>
  <si>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</si>
  <si>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</si>
  <si>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</si>
  <si>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</si>
  <si>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</si>
  <si>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</si>
  <si>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</si>
  <si>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</si>
  <si>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</si>
  <si>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</si>
  <si>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</si>
  <si>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</si>
  <si>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</si>
  <si>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</si>
  <si>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</si>
  <si>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</si>
  <si>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</si>
  <si>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</si>
  <si>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</si>
  <si>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</si>
  <si>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</si>
  <si>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</si>
  <si>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</si>
  <si>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</si>
  <si>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</si>
  <si>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</si>
  <si>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</si>
  <si>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</si>
  <si>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</si>
  <si>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</si>
  <si>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</si>
  <si>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</si>
  <si>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</si>
  <si>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</si>
  <si>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</si>
  <si>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</si>
  <si>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</si>
  <si>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</si>
  <si>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</si>
  <si>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</si>
  <si>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</si>
  <si>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</si>
  <si>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</si>
  <si>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</si>
  <si>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</si>
  <si>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</si>
  <si>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</si>
  <si>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</si>
  <si>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</si>
  <si>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</si>
  <si>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</si>
  <si>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</si>
  <si>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</si>
  <si>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</si>
  <si>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</si>
  <si>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</si>
  <si>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</si>
  <si>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</si>
  <si>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</si>
  <si>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</si>
  <si>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</si>
  <si>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</si>
  <si>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</si>
  <si>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</si>
  <si>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</si>
  <si>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</si>
  <si>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</si>
  <si>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</si>
  <si>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</si>
  <si>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</si>
  <si>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</si>
  <si>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</si>
  <si>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</si>
  <si>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</si>
  <si>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</si>
  <si>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</si>
  <si>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</si>
  <si>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</si>
  <si>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</si>
  <si>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</si>
  <si>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</si>
  <si>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</si>
  <si>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</si>
  <si>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</si>
  <si>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</si>
  <si>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</si>
  <si>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</si>
  <si>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</si>
  <si>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</si>
  <si>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</si>
  <si>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</si>
  <si>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</si>
  <si>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</si>
  <si>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</si>
  <si>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</si>
  <si>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</si>
  <si>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</si>
  <si>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</si>
  <si>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</si>
  <si>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</si>
  <si>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</si>
  <si>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</si>
  <si>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</si>
  <si>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</si>
  <si>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</si>
  <si>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</si>
  <si>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</si>
  <si>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</si>
  <si>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</si>
  <si>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</si>
  <si>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</si>
  <si>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</si>
  <si>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</si>
  <si>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</si>
  <si>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</si>
  <si>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</si>
  <si>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</si>
  <si>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</si>
  <si>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</si>
  <si>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</si>
  <si>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</si>
  <si>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</si>
  <si>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</si>
  <si>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</si>
  <si>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</si>
  <si>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</si>
  <si>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</si>
  <si>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</si>
  <si>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</si>
  <si>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</si>
  <si>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</si>
  <si>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</si>
  <si>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</si>
  <si>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</si>
  <si>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</si>
  <si>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</si>
  <si>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</si>
  <si>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</si>
  <si>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</si>
  <si>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</si>
  <si>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</si>
  <si>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</si>
  <si>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</si>
  <si>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</si>
  <si>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</si>
  <si>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</si>
  <si>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</si>
  <si>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</si>
  <si>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</si>
  <si>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</si>
  <si>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</si>
  <si>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</si>
  <si>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</si>
  <si>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</si>
  <si>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</si>
  <si>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</si>
  <si>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</si>
  <si>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</si>
  <si>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</si>
  <si>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</si>
  <si>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</si>
  <si>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</si>
  <si>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</si>
  <si>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</si>
  <si>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</si>
  <si>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</si>
  <si>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</si>
  <si>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</si>
  <si>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</si>
  <si>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</si>
  <si>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</si>
  <si>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</si>
  <si>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</si>
  <si>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</si>
  <si>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</si>
  <si>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</si>
  <si>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</si>
  <si>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</si>
  <si>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</si>
  <si>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</si>
  <si>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</si>
  <si>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</si>
  <si>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</si>
  <si>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</si>
  <si>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</si>
  <si>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</si>
  <si>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</si>
  <si>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</si>
  <si>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</si>
  <si>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</si>
  <si>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</si>
  <si>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</si>
  <si>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</si>
  <si>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</si>
  <si>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</si>
  <si>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</si>
  <si>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</si>
  <si>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</si>
  <si>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</si>
  <si>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</si>
  <si>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</si>
  <si>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</si>
  <si>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</si>
  <si>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</si>
  <si>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</si>
  <si>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</si>
  <si>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</si>
  <si>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</si>
  <si>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</si>
  <si>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</si>
  <si>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</si>
  <si>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</si>
  <si>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</si>
  <si>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</si>
  <si>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</si>
  <si>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</si>
  <si>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</si>
  <si>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</si>
  <si>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</si>
  <si>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</si>
  <si>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</si>
  <si>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</si>
  <si>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</si>
  <si>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</si>
  <si>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</si>
  <si>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</si>
  <si>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</si>
  <si>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</si>
  <si>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</si>
  <si>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</si>
  <si>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</si>
  <si>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</si>
  <si>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</si>
  <si>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</si>
  <si>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</si>
  <si>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</si>
  <si>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</si>
  <si>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</si>
  <si>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</si>
  <si>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</si>
  <si>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</si>
  <si>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</si>
  <si>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</si>
  <si>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</si>
  <si>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</si>
  <si>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</si>
  <si>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</si>
  <si>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</si>
  <si>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</si>
  <si>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</si>
  <si>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</si>
  <si>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</si>
  <si>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</si>
  <si>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</si>
  <si>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</si>
  <si>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</si>
  <si>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</si>
  <si>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</si>
  <si>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</si>
  <si>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</si>
  <si>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</si>
  <si>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</si>
  <si>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</si>
  <si>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</si>
  <si>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</si>
  <si>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</si>
  <si>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</si>
  <si>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</si>
  <si>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</si>
  <si>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</si>
  <si>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</si>
  <si>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</si>
  <si>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</si>
  <si>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</si>
  <si>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</si>
  <si>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</si>
  <si>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</si>
  <si>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</si>
  <si>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</si>
  <si>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</si>
  <si>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</si>
  <si>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</si>
  <si>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</si>
  <si>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</si>
  <si>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</si>
  <si>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</si>
  <si>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</si>
  <si>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</si>
  <si>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</si>
  <si>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</si>
  <si>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</si>
  <si>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</si>
  <si>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</si>
  <si>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</si>
  <si>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</si>
  <si>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</si>
  <si>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</si>
  <si>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</si>
  <si>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</si>
  <si>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</si>
  <si>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</si>
  <si>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</si>
  <si>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</si>
  <si>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</si>
  <si>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</si>
  <si>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</si>
  <si>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</si>
  <si>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</si>
  <si>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</si>
  <si>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</si>
  <si>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</si>
  <si>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</si>
  <si>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</si>
  <si>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</si>
  <si>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</si>
  <si>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</si>
  <si>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</si>
  <si>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</si>
  <si>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</si>
  <si>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</si>
  <si>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</si>
  <si>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</si>
  <si>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</si>
  <si>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</si>
  <si>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</si>
  <si>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</si>
  <si>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</si>
  <si>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</si>
  <si>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</si>
  <si>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</si>
  <si>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</si>
  <si>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</si>
  <si>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</si>
  <si>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</si>
  <si>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</si>
  <si>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</si>
  <si>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</si>
  <si>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</si>
  <si>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</si>
  <si>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</si>
  <si>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</si>
  <si>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</si>
  <si>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</si>
  <si>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</si>
  <si>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</si>
  <si>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</si>
  <si>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</si>
  <si>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</si>
  <si>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</si>
  <si>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</si>
  <si>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</si>
  <si>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</si>
  <si>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</si>
  <si>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</si>
  <si>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</si>
  <si>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</si>
  <si>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</si>
  <si>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</si>
  <si>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</si>
  <si>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</si>
  <si>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</si>
  <si>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</si>
  <si>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</si>
  <si>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</si>
  <si>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</si>
  <si>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</si>
  <si>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</si>
  <si>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</si>
  <si>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</si>
  <si>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</si>
  <si>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</si>
  <si>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</si>
  <si>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</si>
  <si>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</si>
  <si>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</si>
  <si>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</si>
  <si>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</si>
  <si>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</si>
  <si>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</si>
  <si>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</si>
  <si>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</si>
  <si>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</si>
  <si>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</si>
  <si>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</si>
  <si>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</si>
  <si>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</si>
  <si>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</si>
  <si>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</si>
  <si>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</si>
  <si>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</si>
  <si>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</si>
  <si>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</si>
  <si>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</si>
  <si>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</si>
  <si>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</si>
  <si>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</si>
  <si>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</si>
  <si>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</si>
  <si>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</si>
  <si>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</si>
  <si>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</si>
  <si>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</si>
  <si>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</si>
  <si>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</si>
  <si>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</si>
  <si>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</si>
  <si>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</si>
  <si>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</si>
  <si>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</si>
  <si>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</si>
  <si>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</si>
  <si>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</si>
  <si>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</si>
  <si>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</si>
  <si>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</si>
  <si>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</si>
  <si>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</si>
  <si>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</si>
  <si>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</si>
  <si>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</si>
  <si>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</si>
  <si>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</si>
  <si>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</si>
  <si>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</si>
  <si>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</si>
  <si>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</si>
  <si>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</si>
  <si>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</si>
  <si>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</si>
  <si>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</si>
  <si>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</si>
  <si>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</si>
  <si>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</si>
  <si>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</si>
  <si>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</si>
  <si>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</si>
  <si>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</si>
  <si>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</si>
  <si>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</si>
  <si>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</si>
  <si>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</si>
  <si>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</si>
  <si>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</si>
  <si>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</si>
  <si>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</si>
  <si>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</si>
  <si>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</si>
  <si>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</si>
  <si>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</si>
  <si>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</si>
  <si>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</si>
  <si>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</si>
  <si>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</si>
  <si>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</si>
  <si>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</si>
  <si>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</si>
  <si>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</si>
  <si>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</si>
  <si>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</si>
  <si>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</si>
  <si>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</si>
  <si>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</si>
  <si>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</si>
  <si>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</si>
  <si>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</si>
  <si>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</si>
  <si>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</si>
  <si>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</si>
  <si>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</si>
  <si>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</si>
  <si>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</si>
  <si>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</si>
  <si>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</si>
  <si>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</si>
  <si>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</si>
  <si>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</si>
  <si>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</si>
  <si>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</si>
  <si>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</si>
  <si>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</si>
  <si>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</si>
  <si>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</si>
  <si>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</si>
  <si>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</si>
  <si>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</si>
  <si>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</si>
  <si>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</si>
  <si>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</si>
  <si>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</si>
  <si>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</si>
  <si>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</si>
  <si>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</si>
  <si>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</si>
  <si>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</si>
  <si>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</si>
  <si>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</si>
  <si>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</si>
  <si>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</si>
  <si>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</si>
  <si>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</si>
  <si>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</si>
  <si>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</si>
  <si>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</si>
  <si>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</si>
  <si>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</si>
  <si>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</si>
  <si>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</si>
  <si>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</si>
  <si>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</si>
  <si>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</si>
  <si>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</si>
  <si>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</si>
  <si>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</si>
  <si>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</si>
  <si>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</si>
  <si>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</si>
  <si>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</si>
  <si>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</si>
  <si>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</si>
  <si>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</si>
  <si>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</si>
  <si>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</si>
  <si>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</si>
  <si>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</si>
  <si>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</si>
  <si>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</si>
  <si>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</si>
  <si>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</si>
  <si>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</si>
  <si>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</si>
  <si>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</si>
  <si>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</si>
  <si>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</si>
  <si>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</si>
  <si>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</si>
  <si>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</si>
  <si>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</si>
  <si>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</si>
  <si>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</si>
  <si>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</si>
  <si>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</si>
  <si>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</si>
  <si>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</si>
  <si>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</si>
  <si>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</si>
  <si>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</si>
  <si>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</si>
  <si>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</si>
  <si>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</si>
  <si>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</si>
  <si>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</si>
  <si>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</si>
  <si>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</si>
  <si>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</si>
  <si>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</si>
  <si>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</si>
  <si>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</si>
  <si>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</si>
  <si>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</si>
  <si>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</si>
  <si>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</si>
  <si>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</si>
  <si>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</si>
  <si>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</si>
  <si>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</si>
  <si>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</si>
  <si>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</si>
  <si>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</si>
  <si>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</si>
  <si>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</si>
  <si>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</si>
  <si>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</si>
  <si>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</si>
  <si>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</si>
  <si>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</si>
  <si>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</si>
  <si>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</si>
  <si>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</si>
  <si>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</si>
  <si>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</si>
  <si>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</si>
  <si>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</si>
  <si>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</si>
  <si>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</si>
  <si>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</si>
  <si>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</si>
  <si>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</si>
  <si>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</si>
  <si>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</si>
  <si>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</si>
  <si>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</si>
  <si>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</si>
  <si>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</si>
  <si>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</si>
  <si>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</si>
  <si>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</si>
  <si>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</si>
  <si>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</si>
  <si>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</si>
  <si>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</si>
  <si>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</si>
  <si>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</si>
  <si>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</si>
  <si>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</si>
  <si>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</si>
  <si>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</si>
  <si>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</si>
  <si>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</si>
  <si>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</si>
  <si>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</si>
  <si>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</si>
  <si>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</si>
  <si>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</si>
  <si>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</si>
  <si>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</si>
  <si>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</si>
  <si>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</si>
  <si>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</si>
  <si>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</si>
  <si>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</si>
  <si>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</si>
  <si>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</si>
  <si>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</si>
  <si>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</si>
  <si>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</si>
  <si>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</si>
  <si>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</si>
  <si>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</si>
  <si>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</si>
  <si>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</si>
  <si>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</si>
  <si>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</si>
  <si>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</si>
  <si>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</si>
  <si>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</si>
  <si>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</si>
  <si>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</si>
  <si>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</si>
  <si>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</si>
  <si>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</si>
  <si>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</si>
  <si>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</si>
  <si>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</si>
  <si>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</si>
  <si>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</si>
  <si>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</si>
  <si>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</si>
  <si>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</si>
  <si>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</si>
  <si>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</si>
  <si>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</si>
  <si>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</si>
  <si>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</si>
  <si>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</si>
  <si>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</si>
  <si>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</si>
  <si>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</si>
  <si>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</si>
  <si>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</si>
  <si>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</si>
  <si>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</si>
  <si>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</si>
  <si>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</si>
  <si>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</si>
  <si>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</si>
  <si>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</si>
  <si>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</si>
  <si>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</si>
  <si>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</si>
  <si>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</si>
  <si>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</si>
  <si>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</si>
  <si>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</si>
  <si>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</si>
  <si>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</si>
  <si>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</si>
  <si>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</si>
  <si>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</si>
  <si>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</si>
  <si>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</si>
  <si>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</si>
  <si>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</si>
  <si>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</si>
  <si>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</si>
  <si>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</si>
  <si>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</si>
  <si>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</si>
  <si>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</si>
  <si>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</si>
  <si>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</si>
  <si>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</si>
  <si>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</si>
  <si>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</si>
  <si>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</si>
  <si>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</si>
  <si>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</si>
  <si>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</si>
  <si>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</si>
  <si>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</si>
  <si>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</si>
  <si>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</si>
  <si>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</si>
  <si>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</si>
  <si>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</si>
  <si>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</si>
  <si>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</si>
  <si>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</si>
  <si>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</si>
  <si>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</si>
  <si>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</si>
  <si>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</si>
  <si>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</si>
  <si>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</si>
  <si>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</si>
  <si>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</si>
  <si>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</si>
  <si>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</si>
  <si>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</si>
  <si>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</si>
  <si>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</si>
  <si>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</si>
  <si>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</si>
  <si>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</si>
  <si>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</si>
  <si>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</si>
  <si>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</si>
  <si>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</si>
  <si>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</si>
  <si>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</si>
  <si>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</si>
  <si>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</si>
  <si>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</si>
  <si>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</si>
  <si>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</si>
  <si>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</si>
  <si>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</si>
  <si>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</si>
  <si>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</si>
  <si>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</si>
  <si>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</si>
  <si>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</si>
  <si>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</si>
  <si>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</si>
  <si>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</si>
  <si>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</si>
  <si>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</si>
  <si>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</si>
  <si>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</si>
  <si>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</si>
  <si>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</si>
  <si>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</si>
  <si>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</si>
  <si>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</si>
  <si>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</si>
  <si>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</si>
  <si>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</si>
  <si>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</si>
  <si>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</si>
  <si>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</si>
  <si>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</si>
  <si>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</si>
  <si>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</si>
  <si>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</si>
  <si>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</si>
  <si>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</si>
  <si>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</si>
  <si>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</si>
  <si>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</si>
  <si>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</si>
  <si>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</si>
  <si>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</si>
  <si>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</si>
  <si>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</si>
  <si>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</si>
  <si>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</si>
  <si>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</si>
  <si>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</si>
  <si>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</si>
  <si>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</si>
  <si>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</si>
  <si>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</si>
  <si>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</si>
  <si>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</si>
  <si>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</si>
  <si>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</si>
  <si>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</si>
  <si>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</si>
  <si>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</si>
  <si>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</si>
  <si>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</si>
  <si>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</si>
  <si>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</si>
  <si>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</si>
  <si>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</si>
  <si>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</si>
  <si>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</si>
  <si>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</si>
  <si>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</si>
  <si>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</si>
  <si>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</si>
  <si>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</si>
  <si>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</si>
  <si>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</si>
  <si>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</si>
  <si>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</si>
  <si>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</si>
  <si>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</si>
  <si>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</si>
  <si>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</si>
  <si>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</si>
  <si>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</si>
  <si>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</si>
  <si>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</si>
  <si>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</si>
  <si>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</si>
  <si>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</si>
  <si>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</si>
  <si>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</si>
  <si>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</si>
  <si>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</si>
  <si>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</si>
  <si>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</si>
  <si>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</si>
  <si>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</si>
  <si>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</si>
  <si>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</si>
  <si>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</si>
  <si>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</si>
  <si>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</si>
  <si>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</si>
  <si>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</si>
  <si>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</si>
  <si>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</si>
  <si>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</si>
  <si>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</si>
  <si>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</si>
  <si>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</si>
  <si>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</si>
  <si>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</si>
  <si>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</si>
  <si>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</si>
  <si>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</si>
  <si>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</si>
  <si>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</si>
  <si>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</si>
  <si>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</si>
  <si>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</si>
  <si>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</si>
  <si>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</si>
  <si>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</si>
  <si>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</si>
  <si>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</si>
  <si>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</si>
  <si>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</si>
  <si>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</si>
  <si>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</si>
  <si>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</si>
  <si>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</si>
  <si>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</si>
  <si>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</si>
  <si>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</si>
  <si>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</si>
  <si>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</si>
  <si>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</si>
  <si>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</si>
  <si>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</si>
  <si>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</si>
  <si>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</si>
  <si>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</si>
  <si>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</si>
  <si>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</si>
  <si>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</si>
  <si>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</si>
  <si>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</si>
  <si>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</si>
  <si>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</si>
  <si>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</si>
  <si>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</si>
  <si>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</si>
  <si>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</si>
  <si>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</si>
  <si>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</si>
  <si>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</si>
  <si>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</si>
  <si>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</si>
  <si>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</si>
  <si>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</si>
  <si>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</si>
  <si>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</si>
  <si>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</si>
  <si>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</si>
  <si>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</si>
  <si>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</si>
  <si>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</si>
  <si>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</si>
  <si>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</si>
  <si>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</si>
  <si>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</si>
  <si>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</si>
  <si>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</si>
  <si>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</si>
  <si>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</si>
  <si>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</si>
  <si>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</si>
  <si>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</si>
  <si>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</si>
  <si>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</si>
  <si>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</si>
  <si>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</si>
  <si>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</si>
  <si>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</si>
  <si>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</si>
  <si>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</si>
  <si>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</si>
  <si>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</si>
  <si>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</si>
  <si>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</si>
  <si>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</si>
  <si>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</si>
  <si>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</si>
  <si>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</si>
  <si>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</si>
  <si>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</si>
  <si>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</si>
  <si>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</si>
  <si>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</si>
  <si>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</si>
  <si>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</si>
  <si>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</si>
  <si>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</si>
  <si>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</si>
  <si>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</si>
  <si>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</si>
  <si>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</si>
  <si>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</si>
  <si>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</si>
  <si>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</si>
  <si>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</si>
  <si>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</si>
  <si>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</si>
  <si>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</si>
  <si>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</si>
  <si>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</si>
  <si>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</si>
  <si>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</si>
  <si>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</si>
  <si>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</si>
  <si>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</si>
  <si>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</si>
  <si>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</si>
  <si>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</si>
  <si>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</si>
  <si>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</si>
  <si>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</si>
  <si>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</si>
  <si>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</si>
  <si>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</si>
  <si>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</si>
  <si>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</si>
  <si>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</si>
  <si>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</si>
  <si>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</si>
  <si>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</si>
  <si>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</si>
  <si>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</si>
  <si>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</si>
  <si>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</si>
  <si>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</si>
  <si>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</si>
  <si>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</si>
  <si>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</si>
  <si>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</si>
  <si>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</si>
  <si>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</si>
  <si>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</si>
  <si>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</si>
  <si>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</si>
  <si>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</si>
  <si>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</si>
  <si>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</si>
  <si>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</si>
  <si>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</si>
  <si>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</si>
  <si>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</si>
  <si>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</si>
  <si>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</si>
  <si>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</si>
  <si>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</si>
  <si>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</si>
  <si>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</si>
  <si>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</si>
  <si>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</si>
  <si>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</si>
  <si>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</si>
  <si>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</si>
  <si>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</si>
  <si>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</si>
  <si>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</si>
  <si>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</si>
  <si>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</si>
  <si>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</si>
  <si>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</si>
  <si>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</si>
  <si>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</si>
  <si>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</si>
  <si>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</si>
  <si>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</si>
  <si>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</si>
  <si>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</si>
  <si>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</si>
  <si>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</si>
  <si>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</si>
  <si>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</si>
  <si>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</si>
  <si>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</si>
  <si>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</si>
  <si>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</si>
  <si>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</si>
  <si>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</si>
  <si>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</si>
  <si>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</si>
  <si>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</si>
  <si>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</si>
  <si>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</si>
  <si>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</si>
  <si>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</si>
  <si>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</si>
  <si>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</si>
  <si>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</si>
  <si>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</si>
  <si>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</si>
  <si>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</si>
  <si>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</si>
  <si>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</si>
  <si>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</si>
  <si>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</si>
  <si>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</si>
  <si>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</si>
  <si>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</si>
  <si>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</si>
  <si>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</si>
  <si>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</si>
  <si>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</si>
  <si>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</si>
  <si>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</si>
  <si>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</si>
  <si>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</si>
  <si>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</si>
  <si>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</si>
  <si>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</si>
  <si>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</si>
  <si>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</si>
  <si>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</si>
  <si>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</si>
  <si>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</si>
  <si>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</si>
  <si>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</si>
  <si>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</si>
  <si>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</si>
  <si>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</si>
  <si>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</si>
  <si>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</si>
  <si>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</si>
  <si>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</si>
  <si>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</si>
  <si>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</si>
  <si>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</si>
  <si>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</si>
  <si>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</si>
  <si>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</si>
  <si>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</si>
  <si>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</si>
  <si>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</si>
  <si>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</si>
  <si>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</si>
  <si>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</si>
  <si>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</si>
  <si>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</si>
  <si>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</si>
  <si>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</si>
  <si>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</si>
  <si>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</si>
  <si>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</si>
  <si>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</si>
  <si>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</si>
  <si>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</si>
  <si>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</si>
  <si>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</si>
  <si>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</si>
  <si>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</si>
  <si>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</si>
  <si>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</si>
  <si>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</si>
  <si>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</si>
  <si>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</si>
  <si>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</si>
  <si>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</si>
  <si>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</si>
  <si>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</si>
  <si>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</si>
  <si>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</si>
  <si>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</si>
  <si>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</si>
  <si>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</si>
  <si>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</si>
  <si>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</si>
  <si>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</si>
  <si>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</si>
  <si>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</si>
  <si>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</si>
  <si>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</si>
  <si>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</si>
  <si>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</si>
  <si>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</si>
  <si>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</si>
  <si>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</si>
  <si>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</si>
  <si>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</si>
  <si>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</si>
  <si>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</si>
  <si>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</si>
  <si>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</si>
  <si>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</si>
  <si>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</si>
  <si>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</si>
  <si>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</si>
  <si>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</si>
  <si>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</si>
  <si>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</si>
  <si>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</si>
  <si>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</si>
  <si>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</si>
  <si>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</si>
  <si>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</si>
  <si>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</si>
  <si>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</si>
  <si>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</si>
  <si>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</si>
  <si>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</si>
  <si>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</si>
  <si>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</si>
  <si>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</si>
  <si>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</si>
  <si>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</si>
  <si>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</si>
  <si>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</si>
  <si>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</si>
  <si>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</si>
  <si>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</si>
  <si>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</si>
  <si>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</si>
  <si>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</si>
  <si>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</si>
  <si>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</si>
  <si>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</si>
  <si>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</si>
  <si>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</si>
  <si>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</si>
  <si>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</si>
  <si>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</si>
  <si>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</si>
  <si>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</si>
  <si>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</si>
  <si>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</si>
  <si>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</si>
  <si>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</si>
  <si>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</si>
  <si>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</si>
  <si>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</si>
  <si>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</si>
  <si>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</si>
  <si>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</si>
  <si>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</si>
  <si>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</si>
  <si>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</si>
  <si>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</si>
  <si>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</si>
  <si>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</si>
  <si>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</si>
  <si>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</si>
  <si>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</si>
  <si>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</si>
  <si>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</si>
  <si>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</si>
  <si>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</si>
  <si>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</si>
  <si>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</si>
  <si>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</si>
  <si>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</si>
  <si>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</si>
  <si>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</si>
  <si>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</si>
  <si>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</si>
  <si>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</si>
  <si>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</si>
  <si>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</si>
  <si>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</si>
  <si>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</si>
  <si>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</si>
  <si>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</si>
  <si>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</si>
  <si>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</si>
  <si>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</si>
  <si>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</si>
  <si>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</si>
  <si>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</si>
  <si>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</si>
  <si>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</si>
  <si>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</si>
  <si>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</si>
  <si>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</si>
  <si>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</si>
  <si>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</si>
  <si>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</si>
  <si>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</si>
  <si>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</si>
  <si>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</si>
  <si>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</si>
  <si>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</si>
  <si>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</si>
  <si>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</si>
  <si>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</si>
  <si>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</si>
  <si>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</si>
  <si>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</si>
  <si>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</si>
  <si>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</si>
  <si>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</si>
  <si>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</si>
  <si>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</si>
  <si>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</si>
  <si>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</si>
  <si>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</si>
  <si>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</si>
  <si>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</si>
  <si>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</si>
  <si>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</si>
  <si>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</si>
  <si>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</si>
  <si>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</si>
  <si>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</si>
  <si>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</si>
  <si>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</si>
  <si>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</si>
  <si>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</si>
  <si>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</si>
  <si>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</si>
  <si>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</si>
  <si>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</si>
  <si>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</si>
  <si>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</si>
  <si>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</si>
  <si>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</si>
  <si>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</si>
  <si>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</si>
  <si>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</si>
  <si>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</si>
  <si>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</si>
  <si>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</si>
  <si>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</si>
  <si>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</si>
  <si>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</si>
  <si>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</si>
  <si>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</si>
  <si>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</si>
  <si>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</si>
  <si>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</si>
  <si>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</si>
  <si>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</si>
  <si>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</si>
  <si>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</si>
  <si>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</si>
  <si>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</si>
  <si>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</si>
  <si>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</si>
  <si>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</si>
  <si>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</si>
  <si>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</si>
  <si>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</si>
  <si>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</si>
  <si>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</si>
  <si>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</si>
  <si>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</si>
  <si>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</si>
  <si>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</si>
  <si>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</si>
  <si>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</si>
  <si>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</si>
  <si>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</si>
  <si>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</si>
  <si>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</si>
  <si>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</si>
  <si>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</si>
  <si>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</si>
  <si>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</si>
  <si>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</si>
  <si>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</si>
  <si>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</si>
  <si>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</si>
  <si>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</si>
  <si>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</si>
  <si>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</si>
  <si>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</si>
  <si>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</si>
  <si>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</si>
  <si>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</si>
  <si>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</si>
  <si>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</si>
  <si>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</si>
  <si>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</si>
  <si>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</si>
  <si>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</si>
  <si>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</si>
  <si>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</si>
  <si>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</si>
  <si>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</si>
  <si>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</si>
  <si>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</si>
  <si>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</si>
  <si>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</si>
  <si>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</si>
  <si>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</si>
  <si>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</si>
  <si>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</si>
  <si>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</si>
  <si>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</si>
  <si>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</si>
  <si>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</si>
  <si>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</si>
  <si>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</si>
  <si>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</si>
  <si>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</si>
  <si>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</si>
  <si>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</si>
  <si>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</si>
  <si>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</si>
  <si>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</si>
  <si>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</si>
  <si>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</si>
  <si>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</si>
  <si>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</si>
  <si>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</si>
  <si>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</si>
  <si>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</si>
  <si>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</si>
  <si>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</si>
  <si>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</si>
  <si>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</si>
  <si>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</si>
  <si>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</si>
  <si>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</si>
  <si>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</si>
  <si>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</si>
  <si>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</si>
  <si>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</si>
  <si>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</si>
  <si>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</si>
  <si>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</si>
  <si>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</si>
  <si>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</si>
  <si>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</si>
  <si>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</si>
  <si>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</si>
  <si>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</si>
  <si>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</si>
  <si>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</si>
  <si>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</si>
  <si>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</si>
  <si>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</si>
  <si>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</si>
  <si>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</si>
  <si>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</si>
  <si>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</si>
  <si>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</si>
  <si>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</si>
  <si>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</si>
  <si>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</si>
  <si>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</si>
  <si>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</si>
  <si>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</si>
  <si>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</si>
  <si>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</si>
  <si>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</si>
  <si>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</si>
  <si>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</si>
  <si>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</si>
  <si>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</si>
  <si>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</si>
  <si>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</si>
  <si>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</si>
  <si>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</si>
  <si>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</si>
  <si>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</si>
  <si>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</si>
  <si>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</si>
  <si>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</si>
  <si>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</si>
  <si>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</si>
  <si>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</si>
  <si>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</si>
  <si>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</si>
  <si>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</si>
  <si>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</si>
  <si>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</si>
  <si>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</si>
  <si>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</si>
  <si>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</si>
  <si>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</si>
  <si>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</si>
  <si>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</si>
  <si>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</si>
  <si>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</si>
  <si>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</si>
  <si>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</si>
  <si>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</si>
  <si>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</si>
  <si>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</si>
  <si>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</si>
  <si>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</si>
  <si>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</si>
  <si>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</si>
  <si>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</si>
  <si>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</si>
  <si>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</si>
  <si>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</si>
  <si>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</si>
  <si>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</si>
  <si>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</si>
  <si>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</si>
  <si>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</si>
  <si>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</si>
  <si>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</si>
  <si>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</si>
  <si>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</si>
  <si>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</si>
  <si>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</si>
  <si>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</si>
  <si>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</si>
  <si>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</si>
  <si>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</si>
  <si>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</si>
  <si>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</si>
  <si>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</si>
  <si>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</si>
  <si>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</si>
  <si>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</si>
  <si>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</si>
  <si>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</si>
  <si>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</si>
  <si>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</si>
  <si>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</si>
  <si>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</si>
  <si>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</si>
  <si>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</si>
  <si>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</si>
  <si>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</si>
  <si>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</si>
  <si>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</si>
  <si>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</si>
  <si>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</si>
  <si>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</si>
  <si>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</si>
  <si>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</si>
  <si>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</si>
  <si>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</si>
  <si>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</si>
  <si>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</si>
  <si>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</si>
  <si>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</si>
  <si>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</si>
  <si>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</si>
  <si>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</si>
  <si>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</si>
  <si>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</si>
  <si>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</si>
  <si>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</si>
  <si>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</si>
  <si>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</si>
  <si>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</si>
  <si>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</si>
  <si>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</si>
  <si>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</si>
  <si>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</si>
  <si>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</si>
  <si>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</si>
  <si>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</si>
  <si>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</si>
  <si>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</si>
  <si>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</si>
  <si>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</si>
  <si>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</si>
  <si>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</si>
  <si>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</si>
  <si>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</si>
  <si>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</si>
  <si>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</si>
  <si>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</si>
  <si>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</si>
  <si>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</si>
  <si>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</si>
  <si>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</si>
  <si>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</si>
  <si>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</si>
  <si>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</si>
  <si>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</si>
  <si>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</si>
  <si>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</si>
  <si>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</si>
  <si>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</si>
  <si>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</si>
  <si>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</si>
  <si>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</si>
  <si>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</si>
  <si>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</si>
  <si>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</si>
  <si>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</si>
  <si>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</si>
  <si>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</si>
  <si>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</si>
  <si>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</si>
  <si>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</si>
  <si>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</si>
  <si>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</si>
  <si>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</si>
  <si>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</si>
  <si>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</si>
  <si>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</si>
  <si>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</si>
  <si>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</si>
  <si>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</si>
  <si>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</si>
  <si>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</si>
  <si>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</si>
  <si>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</si>
  <si>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</si>
  <si>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</si>
  <si>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</si>
  <si>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</si>
  <si>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</si>
  <si>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</si>
  <si>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</si>
  <si>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</si>
  <si>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</si>
  <si>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</si>
  <si>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</si>
  <si>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</si>
  <si>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</si>
  <si>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</si>
  <si>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</si>
  <si>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</si>
  <si>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</si>
  <si>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</si>
  <si>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</si>
  <si>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</si>
  <si>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</si>
  <si>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</si>
  <si>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</si>
  <si>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</si>
  <si>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</si>
  <si>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</si>
  <si>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</si>
  <si>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</si>
  <si>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</si>
  <si>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</si>
  <si>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</si>
  <si>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</si>
  <si>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</si>
  <si>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</si>
  <si>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</si>
  <si>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</si>
  <si>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</si>
  <si>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</si>
  <si>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</si>
  <si>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</si>
  <si>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</si>
  <si>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</si>
  <si>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</si>
  <si>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</si>
  <si>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</si>
  <si>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</si>
  <si>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</si>
  <si>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</si>
  <si>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</si>
  <si>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</si>
  <si>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</si>
  <si>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</si>
  <si>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</si>
  <si>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</si>
  <si>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</si>
  <si>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</si>
  <si>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</si>
  <si>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</si>
  <si>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</si>
  <si>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</si>
  <si>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</si>
  <si>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</si>
  <si>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</si>
  <si>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</si>
  <si>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</si>
  <si>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</si>
  <si>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</si>
  <si>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</si>
  <si>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</si>
  <si>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</si>
  <si>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</si>
  <si>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</si>
  <si>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</si>
  <si>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</si>
  <si>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</si>
  <si>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</si>
  <si>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</si>
  <si>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</si>
  <si>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</si>
  <si>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</si>
  <si>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</si>
  <si>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</si>
  <si>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</si>
  <si>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</si>
  <si>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</si>
  <si>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</si>
  <si>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</si>
  <si>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</si>
  <si>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</si>
  <si>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</si>
  <si>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</si>
  <si>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</si>
  <si>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</si>
  <si>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</si>
  <si>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</si>
  <si>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</si>
  <si>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</si>
  <si>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</si>
  <si>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</si>
  <si>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</si>
  <si>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</si>
  <si>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</si>
  <si>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</si>
  <si>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</si>
  <si>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</si>
  <si>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</si>
  <si>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</si>
  <si>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</si>
  <si>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</si>
  <si>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</si>
  <si>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</si>
  <si>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</si>
  <si>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</si>
  <si>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</si>
  <si>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</si>
  <si>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</si>
  <si>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</si>
  <si>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</si>
  <si>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</si>
  <si>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</si>
  <si>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</si>
  <si>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</si>
  <si>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</si>
  <si>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</si>
  <si>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</si>
  <si>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</si>
  <si>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</si>
  <si>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</si>
  <si>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</si>
  <si>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</si>
  <si>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</si>
  <si>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</si>
  <si>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</si>
  <si>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</si>
  <si>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</si>
  <si>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</si>
  <si>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</si>
  <si>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</si>
  <si>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</si>
  <si>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</si>
  <si>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</si>
  <si>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</si>
  <si>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</si>
  <si>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</si>
  <si>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</si>
  <si>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</si>
  <si>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</si>
  <si>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</si>
  <si>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</si>
  <si>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</si>
  <si>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</si>
  <si>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</si>
  <si>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</si>
  <si>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</si>
  <si>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</si>
  <si>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</si>
  <si>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</si>
  <si>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</si>
  <si>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</si>
  <si>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</si>
  <si>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</si>
  <si>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</si>
  <si>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</si>
  <si>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</si>
  <si>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</si>
  <si>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</si>
  <si>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</si>
  <si>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</si>
  <si>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</si>
  <si>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</si>
  <si>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</si>
  <si>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</si>
  <si>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</si>
  <si>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</si>
  <si>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</si>
  <si>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</si>
  <si>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</si>
  <si>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</si>
  <si>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</si>
  <si>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</si>
  <si>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</si>
  <si>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</si>
  <si>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</si>
  <si>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</si>
  <si>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</si>
  <si>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</si>
  <si>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</si>
  <si>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</si>
  <si>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</si>
  <si>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</si>
  <si>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</si>
  <si>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</si>
  <si>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</si>
  <si>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</si>
  <si>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</si>
  <si>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</si>
  <si>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</si>
  <si>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</si>
  <si>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</si>
  <si>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</si>
  <si>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</si>
  <si>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</si>
  <si>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</si>
  <si>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</si>
  <si>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</si>
  <si>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</si>
  <si>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</si>
  <si>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</si>
  <si>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</si>
  <si>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</si>
  <si>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</si>
  <si>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</si>
  <si>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</si>
  <si>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</si>
  <si>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</si>
  <si>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</si>
  <si>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</si>
  <si>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</si>
  <si>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</si>
  <si>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</si>
  <si>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</si>
  <si>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</si>
  <si>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</si>
  <si>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</si>
  <si>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</si>
  <si>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</si>
  <si>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</si>
  <si>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</si>
  <si>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</si>
  <si>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</si>
  <si>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</si>
  <si>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</si>
  <si>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</si>
  <si>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</si>
  <si>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</si>
  <si>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</si>
  <si>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</si>
  <si>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</si>
  <si>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</si>
  <si>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</si>
  <si>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</si>
  <si>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</si>
  <si>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</si>
  <si>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</si>
  <si>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</si>
  <si>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</si>
  <si>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</si>
  <si>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</si>
  <si>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</si>
  <si>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</si>
  <si>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</si>
  <si>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</si>
  <si>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</si>
  <si>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</si>
  <si>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</si>
  <si>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</si>
  <si>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</si>
  <si>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</si>
  <si>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</si>
  <si>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</si>
  <si>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</si>
  <si>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</si>
  <si>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</si>
  <si>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</si>
  <si>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</si>
  <si>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</si>
  <si>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</si>
  <si>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</si>
  <si>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</si>
  <si>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</si>
  <si>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</si>
  <si>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</si>
  <si>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</si>
  <si>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</si>
  <si>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</si>
  <si>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</si>
  <si>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</si>
  <si>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</si>
  <si>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</si>
  <si>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</si>
  <si>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</si>
  <si>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</si>
  <si>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</si>
  <si>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</si>
  <si>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</si>
  <si>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</si>
  <si>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</si>
  <si>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</si>
  <si>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</si>
  <si>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</si>
  <si>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</si>
  <si>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</si>
  <si>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</si>
  <si>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</si>
  <si>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</si>
  <si>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</si>
  <si>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</si>
  <si>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</si>
  <si>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</si>
  <si>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</si>
  <si>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</si>
  <si>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</si>
  <si>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</si>
  <si>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</si>
  <si>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</si>
  <si>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</si>
  <si>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</si>
  <si>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</si>
  <si>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</si>
  <si>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</si>
  <si>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</si>
  <si>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</si>
  <si>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</si>
  <si>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</si>
  <si>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</si>
  <si>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</si>
  <si>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</si>
  <si>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</si>
  <si>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</si>
  <si>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</si>
  <si>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</si>
  <si>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</si>
  <si>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</si>
  <si>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</si>
  <si>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</si>
  <si>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</si>
  <si>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</si>
  <si>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</si>
  <si>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</si>
  <si>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</si>
  <si>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</si>
  <si>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</si>
  <si>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</si>
  <si>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</si>
  <si>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</si>
  <si>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</si>
  <si>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</si>
  <si>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</si>
  <si>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</si>
  <si>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</si>
  <si>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</si>
  <si>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</si>
  <si>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</si>
  <si>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</si>
  <si>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</si>
  <si>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</si>
  <si>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</si>
  <si>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</si>
  <si>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</si>
  <si>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</si>
  <si>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</si>
  <si>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</si>
  <si>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</si>
  <si>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</si>
  <si>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</si>
  <si>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</si>
  <si>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</si>
  <si>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</si>
  <si>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</si>
  <si>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</si>
  <si>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</si>
  <si>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</si>
  <si>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</si>
  <si>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</si>
  <si>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</si>
  <si>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</si>
  <si>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</si>
  <si>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</si>
  <si>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</si>
  <si>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</si>
  <si>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</si>
  <si>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</si>
  <si>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</si>
  <si>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</si>
  <si>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</si>
  <si>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</si>
  <si>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</si>
  <si>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</si>
  <si>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</si>
  <si>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</si>
  <si>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</si>
  <si>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</si>
  <si>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</si>
  <si>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</si>
  <si>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</si>
  <si>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</si>
  <si>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</si>
  <si>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</si>
  <si>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</si>
  <si>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</si>
  <si>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</si>
  <si>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</si>
  <si>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</si>
  <si>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</si>
  <si>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</si>
  <si>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</si>
  <si>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</si>
  <si>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</si>
  <si>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</si>
  <si>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</si>
  <si>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</si>
  <si>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</si>
  <si>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</si>
  <si>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</si>
  <si>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</si>
  <si>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</si>
  <si>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</si>
  <si>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</si>
  <si>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</si>
  <si>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</si>
  <si>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</si>
  <si>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</si>
  <si>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</si>
  <si>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</si>
  <si>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</si>
  <si>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</si>
  <si>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</si>
  <si>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</si>
  <si>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</si>
  <si>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</si>
  <si>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</si>
  <si>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</si>
  <si>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</si>
  <si>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</si>
  <si>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</si>
  <si>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</si>
  <si>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</si>
  <si>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</si>
  <si>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</si>
  <si>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</si>
  <si>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</si>
  <si>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</si>
  <si>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</si>
  <si>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</si>
  <si>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</si>
  <si>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</si>
  <si>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</si>
  <si>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</si>
  <si>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</si>
  <si>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</si>
  <si>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</si>
  <si>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</si>
  <si>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</si>
  <si>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</si>
  <si>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</si>
  <si>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</si>
  <si>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</si>
  <si>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</si>
  <si>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</si>
  <si>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</si>
  <si>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</si>
  <si>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</si>
  <si>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</si>
  <si>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</si>
  <si>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</si>
  <si>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</si>
  <si>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</si>
  <si>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</si>
  <si>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</si>
  <si>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</si>
  <si>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</si>
  <si>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</si>
  <si>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</si>
  <si>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</si>
  <si>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</si>
  <si>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</si>
  <si>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</si>
  <si>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</si>
  <si>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</si>
  <si>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</si>
  <si>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</si>
  <si>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</si>
  <si>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</si>
  <si>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</si>
  <si>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</si>
  <si>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</si>
  <si>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</si>
  <si>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</si>
  <si>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</si>
  <si>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</si>
  <si>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</si>
  <si>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</si>
  <si>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</si>
  <si>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</si>
  <si>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</si>
  <si>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</si>
  <si>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</si>
  <si>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</si>
  <si>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</si>
  <si>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</si>
  <si>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</si>
  <si>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</si>
  <si>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</si>
  <si>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</si>
  <si>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</si>
  <si>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</si>
  <si>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</si>
  <si>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</si>
  <si>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</si>
  <si>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</si>
  <si>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</si>
  <si>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</si>
  <si>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</si>
  <si>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</si>
  <si>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</si>
  <si>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</si>
  <si>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</si>
  <si>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</si>
  <si>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</si>
  <si>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</si>
  <si>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</si>
  <si>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</si>
  <si>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</si>
  <si>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</si>
  <si>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</si>
  <si>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</si>
  <si>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</si>
  <si>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</si>
  <si>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</si>
  <si>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</si>
  <si>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</si>
  <si>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</si>
  <si>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</si>
  <si>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</si>
  <si>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</si>
  <si>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</si>
  <si>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</si>
  <si>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</si>
  <si>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</si>
  <si>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</si>
  <si>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</si>
  <si>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</si>
  <si>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</si>
  <si>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</si>
  <si>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</si>
  <si>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</si>
  <si>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</si>
  <si>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</si>
  <si>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</si>
  <si>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</si>
  <si>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</si>
  <si>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</si>
  <si>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</si>
  <si>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</si>
  <si>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</si>
  <si>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</si>
  <si>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</si>
  <si>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</si>
  <si>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</si>
  <si>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</si>
  <si>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</si>
  <si>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</si>
  <si>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</si>
  <si>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</si>
  <si>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</si>
  <si>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</si>
  <si>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</si>
  <si>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</si>
  <si>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</si>
  <si>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</si>
  <si>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</si>
  <si>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</si>
  <si>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</si>
  <si>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</si>
  <si>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</si>
  <si>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</si>
  <si>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</si>
  <si>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</si>
  <si>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</si>
  <si>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</si>
  <si>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</si>
  <si>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</si>
  <si>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</si>
  <si>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</si>
  <si>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</si>
  <si>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</si>
  <si>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</si>
  <si>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</si>
  <si>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</si>
  <si>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</si>
  <si>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</si>
  <si>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</si>
  <si>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</si>
  <si>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</si>
  <si>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</si>
  <si>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</si>
  <si>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</si>
  <si>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</si>
  <si>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</si>
  <si>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</si>
  <si>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</si>
  <si>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</si>
  <si>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</si>
  <si>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</si>
  <si>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</si>
  <si>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</si>
  <si>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</si>
  <si>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</si>
  <si>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</si>
  <si>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</si>
  <si>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</si>
  <si>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</si>
  <si>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</si>
  <si>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</si>
  <si>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</si>
  <si>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</si>
  <si>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</si>
  <si>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</si>
  <si>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</si>
  <si>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</si>
  <si>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</si>
  <si>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</si>
  <si>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</si>
  <si>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</si>
  <si>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</si>
  <si>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</si>
  <si>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</si>
  <si>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</si>
  <si>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</si>
  <si>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</si>
  <si>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</si>
  <si>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</si>
  <si>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</si>
  <si>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</si>
  <si>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</si>
  <si>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</si>
  <si>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</si>
  <si>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</si>
  <si>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</si>
  <si>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</si>
  <si>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</si>
  <si>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</si>
  <si>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</si>
  <si>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</si>
  <si>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</si>
  <si>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</si>
  <si>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</si>
  <si>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</si>
  <si>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</si>
  <si>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</si>
  <si>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</si>
  <si>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</si>
  <si>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</si>
  <si>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</si>
  <si>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</si>
  <si>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</si>
  <si>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</si>
  <si>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</si>
  <si>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</si>
  <si>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</si>
  <si>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</si>
  <si>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</si>
  <si>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</si>
  <si>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</si>
  <si>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</si>
  <si>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</si>
  <si>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</si>
  <si>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</si>
  <si>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</si>
  <si>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</si>
  <si>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</si>
  <si>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</si>
  <si>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</si>
  <si>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</si>
  <si>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</si>
  <si>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</si>
  <si>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</si>
  <si>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</si>
  <si>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</si>
  <si>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</si>
  <si>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</si>
  <si>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</si>
  <si>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</si>
  <si>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</si>
  <si>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</si>
  <si>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</si>
  <si>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</si>
  <si>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</si>
  <si>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</si>
  <si>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</si>
  <si>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</si>
  <si>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</si>
  <si>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</si>
  <si>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</si>
  <si>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</si>
  <si>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</si>
  <si>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</si>
  <si>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</si>
  <si>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</si>
  <si>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</si>
  <si>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</si>
  <si>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</si>
  <si>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</si>
  <si>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</si>
  <si>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</si>
  <si>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</si>
  <si>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</si>
  <si>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</si>
  <si>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</si>
  <si>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</si>
  <si>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</si>
  <si>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</si>
  <si>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</si>
  <si>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</si>
  <si>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</si>
  <si>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</si>
  <si>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</si>
  <si>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</si>
  <si>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</si>
  <si>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</si>
  <si>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</si>
  <si>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</si>
  <si>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</si>
  <si>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</si>
  <si>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</si>
  <si>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</si>
  <si>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</si>
  <si>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</si>
  <si>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</si>
  <si>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</si>
  <si>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</si>
  <si>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</si>
  <si>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</si>
  <si>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</si>
  <si>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</si>
  <si>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</si>
  <si>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</si>
  <si>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</si>
  <si>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</si>
  <si>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</si>
  <si>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</si>
  <si>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</si>
  <si>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</si>
  <si>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</si>
  <si>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</si>
  <si>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</si>
  <si>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</si>
  <si>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</si>
  <si>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</si>
  <si>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</si>
  <si>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</si>
  <si>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</si>
  <si>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</si>
  <si>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</si>
  <si>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</si>
  <si>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</si>
  <si>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</si>
  <si>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</si>
  <si>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</si>
  <si>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</si>
  <si>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</si>
  <si>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</si>
  <si>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</si>
  <si>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</si>
  <si>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</si>
  <si>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</si>
  <si>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</si>
  <si>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</si>
  <si>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</si>
  <si>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</si>
  <si>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</si>
  <si>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</si>
  <si>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</si>
  <si>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</si>
  <si>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</si>
  <si>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</si>
  <si>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</si>
  <si>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</si>
  <si>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</si>
  <si>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</si>
  <si>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</si>
  <si>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</si>
  <si>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</si>
  <si>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</si>
  <si>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</si>
  <si>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</si>
  <si>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</si>
  <si>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</si>
  <si>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</si>
  <si>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</si>
  <si>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</si>
  <si>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</si>
  <si>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</si>
  <si>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</si>
  <si>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</si>
  <si>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</si>
  <si>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</si>
  <si>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</si>
  <si>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</si>
  <si>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</si>
  <si>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</si>
  <si>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</si>
  <si>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</si>
  <si>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</si>
  <si>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</si>
  <si>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</si>
  <si>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</si>
  <si>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</si>
  <si>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</si>
  <si>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</si>
  <si>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</si>
  <si>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</si>
  <si>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</si>
  <si>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</si>
  <si>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</si>
  <si>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</si>
  <si>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</si>
  <si>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</si>
  <si>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</si>
  <si>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</si>
  <si>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</si>
  <si>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</si>
  <si>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</si>
  <si>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</si>
  <si>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</si>
  <si>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</si>
  <si>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</si>
  <si>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</si>
  <si>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</si>
  <si>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</si>
  <si>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</si>
  <si>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</si>
  <si>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</si>
  <si>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</si>
  <si>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</si>
  <si>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</si>
  <si>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</si>
  <si>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</si>
  <si>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</si>
  <si>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</si>
  <si>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</si>
  <si>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</si>
  <si>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</si>
  <si>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</si>
  <si>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</si>
  <si>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</si>
  <si>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</si>
  <si>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</si>
  <si>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</si>
  <si>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</si>
  <si>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</si>
  <si>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</si>
  <si>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</si>
  <si>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</si>
  <si>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</si>
  <si>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</si>
  <si>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</si>
  <si>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</si>
  <si>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</si>
  <si>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</si>
  <si>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</si>
  <si>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</si>
  <si>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</si>
  <si>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</si>
  <si>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</si>
  <si>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</si>
  <si>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</si>
  <si>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</si>
  <si>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</si>
  <si>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</si>
  <si>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</si>
  <si>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</si>
  <si>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</si>
  <si>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</si>
  <si>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</si>
  <si>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</si>
  <si>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</si>
  <si>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</si>
  <si>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</si>
  <si>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</si>
  <si>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</si>
  <si>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</si>
  <si>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</si>
  <si>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</si>
  <si>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</si>
  <si>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</si>
  <si>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</si>
  <si>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</si>
  <si>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</si>
  <si>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</si>
  <si>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</si>
  <si>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</si>
  <si>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</si>
  <si>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</si>
  <si>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</si>
  <si>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</si>
  <si>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</si>
  <si>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</si>
  <si>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</si>
  <si>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</si>
  <si>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</si>
  <si>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</si>
  <si>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</si>
  <si>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</si>
  <si>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</si>
  <si>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</si>
  <si>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</si>
  <si>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</si>
  <si>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</si>
  <si>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</si>
  <si>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</si>
  <si>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</si>
  <si>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</si>
  <si>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</si>
  <si>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</si>
  <si>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</si>
  <si>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</si>
  <si>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</si>
  <si>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</si>
  <si>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</si>
  <si>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</si>
  <si>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</si>
  <si>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</si>
  <si>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</si>
  <si>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</si>
  <si>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</si>
  <si>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</si>
  <si>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</si>
  <si>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</si>
  <si>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</si>
  <si>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</si>
  <si>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</si>
  <si>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</si>
  <si>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</si>
  <si>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</si>
  <si>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</si>
  <si>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</si>
  <si>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</si>
  <si>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</si>
  <si>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</si>
  <si>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</si>
  <si>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</si>
  <si>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</si>
  <si>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</si>
  <si>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</si>
  <si>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</si>
  <si>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</si>
  <si>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</si>
  <si>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</si>
  <si>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</si>
  <si>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</si>
  <si>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</si>
  <si>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</si>
  <si>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</si>
  <si>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</si>
  <si>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</si>
  <si>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</si>
  <si>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</si>
  <si>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</si>
  <si>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</si>
  <si>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</si>
  <si>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</si>
  <si>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</si>
  <si>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</si>
  <si>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</si>
  <si>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</si>
  <si>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</si>
  <si>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</si>
  <si>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</si>
  <si>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</si>
  <si>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</si>
  <si>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</si>
  <si>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</si>
  <si>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</si>
  <si>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</si>
  <si>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</si>
  <si>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</si>
  <si>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</si>
  <si>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</si>
  <si>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</si>
  <si>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</si>
  <si>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</si>
  <si>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</si>
  <si>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</si>
  <si>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</si>
  <si>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</si>
  <si>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</si>
  <si>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</si>
  <si>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</si>
  <si>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</si>
  <si>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</si>
  <si>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</si>
  <si>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</si>
  <si>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</si>
  <si>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</si>
  <si>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</si>
  <si>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</si>
  <si>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</si>
  <si>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</si>
  <si>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</si>
  <si>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</si>
  <si>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</si>
  <si>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</si>
  <si>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</si>
  <si>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</si>
  <si>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</si>
  <si>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</si>
  <si>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</si>
  <si>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</si>
  <si>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</si>
  <si>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</si>
  <si>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</si>
  <si>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</si>
  <si>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</si>
  <si>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</si>
  <si>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</si>
  <si>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</si>
  <si>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</si>
  <si>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</si>
  <si>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</si>
  <si>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</si>
  <si>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</si>
  <si>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</si>
  <si>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</si>
  <si>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</si>
  <si>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</si>
  <si>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</si>
  <si>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</si>
  <si>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</si>
  <si>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</si>
  <si>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</si>
  <si>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</si>
  <si>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</si>
  <si>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</si>
  <si>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</si>
  <si>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</si>
  <si>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</si>
  <si>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</si>
  <si>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</si>
  <si>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</si>
  <si>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</si>
  <si>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</si>
  <si>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</si>
  <si>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</si>
  <si>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</si>
  <si>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</si>
  <si>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</si>
  <si>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</si>
  <si>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</si>
  <si>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</si>
  <si>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</si>
  <si>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</si>
  <si>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</si>
  <si>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</si>
  <si>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</si>
  <si>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</si>
  <si>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</si>
  <si>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</si>
  <si>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</si>
  <si>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</si>
  <si>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</si>
  <si>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</si>
  <si>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</si>
  <si>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</si>
  <si>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</si>
  <si>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</si>
  <si>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</si>
  <si>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</si>
  <si>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</si>
  <si>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</si>
  <si>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</si>
  <si>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</si>
  <si>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</si>
  <si>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</si>
  <si>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</si>
  <si>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</si>
  <si>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</si>
  <si>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</si>
  <si>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</si>
  <si>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</si>
  <si>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</si>
  <si>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</si>
  <si>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</si>
  <si>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</si>
  <si>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</si>
  <si>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</si>
  <si>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</si>
  <si>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</si>
  <si>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</si>
  <si>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</si>
  <si>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</si>
  <si>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</si>
  <si>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</si>
  <si>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</si>
  <si>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</si>
  <si>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</si>
  <si>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</si>
  <si>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</si>
  <si>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</si>
  <si>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</si>
  <si>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</si>
  <si>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</si>
  <si>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</si>
  <si>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</si>
  <si>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</si>
  <si>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</si>
  <si>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</si>
  <si>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</si>
  <si>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</si>
  <si>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</si>
  <si>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</si>
  <si>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</si>
  <si>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</si>
  <si>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</si>
  <si>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</si>
  <si>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</si>
  <si>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</si>
  <si>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</si>
  <si>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</si>
  <si>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</si>
  <si>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</si>
  <si>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</si>
  <si>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</si>
  <si>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</si>
  <si>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</si>
  <si>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</si>
  <si>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</si>
  <si>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</si>
  <si>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</si>
  <si>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</si>
  <si>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</si>
  <si>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</si>
  <si>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</si>
  <si>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</si>
  <si>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</si>
  <si>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</si>
  <si>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</si>
  <si>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</si>
  <si>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</si>
  <si>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</si>
  <si>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</si>
  <si>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</si>
  <si>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</si>
  <si>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</si>
  <si>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</si>
  <si>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</si>
  <si>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</si>
  <si>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</si>
  <si>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</si>
  <si>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</si>
  <si>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</si>
  <si>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</si>
  <si>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</si>
  <si>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</si>
  <si>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</si>
  <si>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</si>
  <si>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</si>
  <si>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</si>
  <si>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</si>
  <si>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</si>
  <si>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</si>
  <si>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</si>
  <si>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</si>
  <si>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</si>
  <si>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</si>
  <si>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</si>
  <si>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</si>
  <si>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</si>
  <si>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</si>
  <si>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</si>
  <si>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</si>
  <si>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</si>
  <si>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</si>
  <si>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</si>
  <si>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</si>
  <si>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</si>
  <si>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</si>
  <si>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</si>
  <si>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</si>
  <si>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</si>
  <si>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</si>
  <si>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</si>
  <si>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</si>
  <si>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</si>
  <si>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</si>
  <si>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</si>
  <si>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</si>
  <si>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</si>
  <si>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</si>
  <si>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</si>
  <si>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</si>
  <si>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</si>
  <si>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</si>
  <si>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</si>
  <si>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</si>
  <si>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</si>
  <si>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</si>
  <si>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</si>
  <si>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</si>
  <si>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</si>
  <si>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</si>
  <si>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</si>
  <si>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</si>
  <si>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</si>
  <si>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</si>
  <si>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</si>
  <si>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</si>
  <si>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</si>
  <si>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</si>
  <si>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</si>
  <si>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</si>
  <si>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</si>
  <si>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</si>
  <si>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</si>
  <si>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</si>
  <si>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</si>
  <si>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</si>
  <si>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</si>
  <si>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</si>
  <si>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</si>
  <si>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</si>
  <si>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</si>
  <si>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</si>
  <si>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</si>
  <si>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</si>
  <si>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</si>
  <si>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</si>
  <si>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</si>
  <si>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</si>
  <si>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</si>
  <si>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</si>
  <si>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</si>
  <si>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</si>
  <si>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</si>
  <si>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</si>
  <si>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</si>
  <si>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</si>
  <si>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</si>
  <si>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</si>
  <si>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</si>
  <si>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</si>
  <si>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</si>
  <si>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</si>
  <si>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</si>
  <si>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</si>
  <si>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</si>
  <si>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</si>
  <si>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</si>
  <si>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</si>
  <si>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</si>
  <si>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</si>
  <si>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</si>
  <si>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</si>
  <si>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</si>
  <si>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</si>
  <si>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</si>
  <si>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</si>
  <si>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</si>
  <si>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</si>
  <si>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</si>
  <si>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</si>
  <si>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</si>
  <si>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</si>
  <si>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</si>
  <si>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</si>
  <si>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</si>
  <si>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</si>
  <si>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</si>
  <si>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</si>
  <si>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</si>
  <si>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</si>
  <si>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</si>
  <si>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</si>
  <si>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</si>
  <si>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</si>
  <si>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</si>
  <si>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</si>
  <si>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</si>
  <si>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</si>
  <si>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</si>
  <si>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</si>
  <si>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</si>
  <si>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</si>
  <si>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</si>
  <si>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</si>
  <si>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</si>
  <si>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</si>
  <si>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</si>
  <si>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</si>
  <si>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</si>
  <si>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</si>
  <si>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</si>
  <si>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</si>
  <si>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</si>
  <si>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</si>
  <si>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</si>
  <si>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</si>
  <si>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</si>
  <si>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</si>
  <si>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</si>
  <si>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</si>
  <si>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</si>
  <si>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</si>
  <si>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</si>
  <si>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</si>
  <si>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</si>
  <si>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</si>
  <si>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</si>
  <si>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</si>
  <si>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</si>
  <si>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</si>
  <si>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</si>
  <si>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</si>
  <si>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</si>
  <si>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</si>
  <si>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</si>
  <si>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</si>
  <si>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</si>
  <si>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</si>
  <si>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</si>
  <si>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</si>
  <si>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</si>
  <si>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</si>
  <si>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</si>
  <si>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</si>
  <si>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</si>
  <si>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</si>
  <si>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</si>
  <si>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</si>
  <si>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</si>
  <si>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</si>
  <si>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</si>
  <si>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</si>
  <si>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</si>
  <si>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</si>
  <si>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</si>
  <si>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</si>
  <si>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</si>
  <si>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</si>
  <si>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</si>
  <si>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</si>
  <si>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</si>
  <si>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</si>
  <si>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</si>
  <si>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</si>
  <si>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</si>
  <si>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</si>
  <si>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</si>
  <si>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</si>
  <si>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</si>
  <si>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</si>
  <si>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</si>
  <si>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</si>
  <si>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</si>
  <si>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</si>
  <si>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</si>
  <si>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</si>
  <si>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</si>
  <si>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</si>
  <si>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</si>
  <si>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</si>
  <si>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</si>
  <si>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</si>
  <si>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</si>
  <si>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</si>
  <si>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</si>
  <si>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</si>
  <si>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</si>
  <si>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</si>
  <si>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</si>
  <si>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</si>
  <si>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</si>
  <si>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</si>
  <si>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</si>
  <si>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</si>
  <si>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</si>
  <si>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</si>
  <si>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</si>
  <si>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</si>
  <si>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</si>
  <si>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</si>
  <si>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</si>
  <si>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</si>
  <si>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</si>
  <si>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</si>
  <si>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</si>
  <si>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</si>
  <si>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</si>
  <si>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</si>
  <si>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</si>
  <si>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</si>
  <si>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</si>
  <si>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</si>
  <si>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</si>
  <si>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</si>
  <si>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</si>
  <si>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</si>
  <si>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</si>
  <si>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</si>
  <si>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</si>
  <si>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</si>
  <si>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</si>
  <si>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</si>
  <si>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</si>
  <si>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</si>
  <si>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</si>
  <si>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</si>
  <si>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</si>
  <si>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</si>
  <si>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</si>
  <si>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</si>
  <si>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</si>
  <si>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</si>
  <si>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</si>
  <si>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</si>
  <si>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</si>
  <si>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</si>
  <si>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</si>
  <si>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</si>
  <si>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</si>
  <si>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</si>
  <si>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</si>
  <si>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</si>
  <si>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</si>
  <si>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</si>
  <si>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</si>
  <si>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</si>
  <si>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</si>
  <si>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</si>
  <si>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</si>
  <si>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</si>
  <si>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</si>
  <si>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</si>
  <si>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</si>
  <si>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</si>
  <si>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</si>
  <si>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</si>
  <si>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</si>
  <si>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</si>
  <si>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</si>
  <si>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</si>
  <si>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</si>
  <si>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</si>
  <si>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</si>
  <si>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</si>
  <si>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</si>
  <si>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</si>
  <si>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</si>
  <si>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</si>
  <si>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</si>
  <si>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</si>
  <si>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</si>
  <si>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</si>
  <si>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</si>
  <si>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</si>
  <si>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</si>
  <si>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</si>
  <si>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</si>
  <si>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</si>
  <si>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</si>
  <si>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</si>
  <si>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</si>
  <si>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</si>
  <si>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</si>
  <si>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</si>
  <si>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</si>
  <si>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</si>
  <si>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</si>
  <si>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</si>
  <si>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</si>
  <si>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</si>
  <si>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</si>
  <si>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</si>
  <si>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</si>
  <si>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</si>
  <si>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</si>
  <si>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</si>
  <si>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</si>
  <si>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</si>
  <si>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</si>
  <si>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</si>
  <si>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</si>
  <si>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</si>
  <si>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</si>
  <si>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</si>
  <si>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</si>
  <si>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</si>
  <si>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</si>
  <si>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</si>
  <si>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</si>
  <si>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</si>
  <si>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</si>
  <si>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</si>
  <si>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</si>
  <si>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</si>
  <si>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</si>
  <si>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</si>
  <si>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</si>
  <si>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</si>
  <si>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</si>
  <si>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</si>
  <si>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</si>
  <si>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</si>
  <si>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</si>
  <si>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</si>
  <si>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</si>
  <si>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</si>
  <si>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</si>
  <si>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</si>
  <si>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</si>
  <si>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</si>
  <si>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</si>
  <si>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</si>
  <si>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</si>
  <si>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</si>
  <si>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</si>
  <si>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</si>
  <si>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</si>
  <si>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</si>
  <si>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</si>
  <si>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</si>
  <si>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</si>
  <si>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</si>
  <si>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</si>
  <si>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</si>
  <si>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</si>
  <si>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</si>
  <si>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</si>
  <si>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</si>
  <si>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</si>
  <si>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</si>
  <si>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</si>
  <si>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</si>
  <si>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</si>
  <si>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</si>
  <si>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</si>
  <si>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</si>
  <si>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</si>
  <si>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</si>
  <si>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</si>
  <si>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</si>
  <si>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</si>
  <si>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</si>
  <si>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</si>
  <si>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</si>
  <si>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</si>
  <si>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</si>
  <si>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</si>
  <si>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</si>
  <si>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</si>
  <si>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</si>
  <si>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</si>
  <si>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</si>
  <si>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</si>
  <si>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</si>
  <si>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</si>
  <si>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</si>
  <si>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</si>
  <si>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</si>
  <si>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</si>
  <si>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</si>
  <si>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</si>
  <si>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</si>
  <si>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</si>
  <si>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</si>
  <si>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</si>
  <si>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</si>
  <si>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</si>
  <si>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</si>
  <si>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</si>
  <si>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</si>
  <si>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</si>
  <si>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</si>
  <si>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</si>
  <si>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</si>
  <si>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</si>
  <si>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</si>
  <si>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</si>
  <si>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</si>
  <si>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</si>
  <si>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</si>
  <si>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</si>
  <si>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</si>
  <si>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</si>
  <si>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</si>
  <si>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</si>
  <si>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</si>
  <si>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</si>
  <si>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</si>
  <si>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</si>
  <si>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</si>
  <si>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</si>
  <si>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</si>
  <si>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</si>
  <si>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</si>
  <si>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</si>
  <si>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</si>
  <si>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</si>
  <si>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</si>
  <si>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</si>
  <si>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</si>
  <si>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</si>
  <si>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</si>
  <si>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</si>
  <si>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</si>
  <si>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</si>
  <si>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</si>
  <si>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</si>
  <si>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</si>
  <si>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</si>
  <si>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</si>
  <si>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</si>
  <si>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</si>
  <si>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</si>
  <si>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</si>
  <si>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</si>
  <si>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</si>
  <si>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</si>
  <si>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</si>
  <si>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</si>
  <si>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</si>
  <si>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</si>
  <si>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</si>
  <si>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</si>
  <si>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</si>
  <si>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</si>
  <si>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</si>
  <si>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</si>
  <si>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</si>
  <si>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</si>
  <si>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</si>
  <si>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</si>
  <si>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</si>
  <si>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</si>
  <si>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</si>
  <si>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</si>
  <si>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</si>
  <si>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</si>
  <si>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</si>
  <si>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</si>
  <si>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</si>
  <si>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</si>
  <si>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</si>
  <si>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</si>
  <si>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</si>
  <si>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</si>
  <si>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</si>
  <si>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</si>
  <si>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</si>
  <si>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</si>
  <si>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</si>
  <si>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</si>
  <si>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</si>
  <si>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</si>
  <si>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</si>
  <si>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</si>
  <si>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</si>
  <si>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</si>
  <si>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</si>
  <si>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</si>
  <si>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</si>
  <si>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</si>
  <si>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</si>
  <si>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</si>
  <si>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</si>
  <si>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</si>
  <si>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</si>
  <si>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</si>
  <si>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</si>
  <si>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</si>
  <si>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</si>
  <si>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</si>
  <si>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</si>
  <si>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</si>
  <si>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</si>
  <si>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</si>
  <si>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</si>
  <si>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</si>
  <si>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</si>
  <si>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</si>
  <si>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</si>
  <si>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</si>
  <si>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</si>
  <si>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</si>
  <si>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</si>
  <si>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</si>
  <si>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</si>
  <si>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</si>
  <si>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</si>
  <si>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</si>
  <si>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</si>
  <si>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</si>
  <si>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</si>
  <si>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</si>
  <si>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</si>
  <si>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</si>
  <si>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</si>
  <si>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</si>
  <si>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</si>
  <si>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</si>
  <si>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</si>
  <si>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</si>
  <si>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</si>
  <si>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</si>
  <si>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</si>
  <si>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</si>
  <si>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</si>
  <si>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</si>
  <si>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</si>
  <si>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</si>
  <si>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</si>
  <si>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</si>
  <si>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</si>
  <si>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</si>
  <si>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</si>
  <si>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</si>
  <si>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</si>
  <si>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</si>
  <si>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</si>
  <si>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</si>
  <si>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</si>
  <si>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</si>
  <si>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</si>
  <si>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</si>
  <si>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</si>
  <si>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</si>
  <si>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</si>
  <si>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</si>
  <si>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</si>
  <si>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</si>
  <si>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</si>
  <si>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</si>
  <si>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</si>
  <si>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</si>
  <si>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</si>
  <si>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</si>
  <si>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</si>
  <si>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</si>
  <si>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</si>
  <si>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</si>
  <si>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</si>
  <si>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</si>
  <si>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</si>
  <si>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</si>
  <si>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</si>
  <si>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</si>
  <si>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</si>
  <si>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</si>
  <si>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</si>
  <si>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</si>
  <si>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</si>
  <si>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</si>
  <si>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</si>
  <si>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</si>
  <si>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</si>
  <si>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</si>
  <si>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</si>
  <si>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</si>
  <si>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</si>
  <si>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</si>
  <si>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</si>
  <si>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</si>
  <si>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</si>
  <si>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</si>
  <si>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</si>
  <si>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</si>
  <si>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</si>
  <si>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</si>
  <si>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</si>
  <si>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</si>
  <si>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</si>
  <si>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</si>
  <si>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</si>
  <si>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</si>
  <si>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</si>
  <si>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</si>
  <si>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</si>
  <si>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</si>
  <si>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</si>
  <si>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</si>
  <si>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</si>
  <si>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</si>
  <si>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</si>
  <si>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</si>
  <si>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</si>
  <si>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</si>
  <si>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</si>
  <si>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</si>
  <si>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</si>
  <si>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</si>
  <si>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</si>
  <si>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</si>
  <si>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</si>
  <si>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</si>
  <si>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</si>
  <si>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</si>
  <si>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</si>
  <si>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</si>
  <si>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</si>
  <si>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</si>
  <si>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</si>
  <si>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</si>
  <si>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</si>
  <si>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</si>
  <si>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</si>
  <si>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</si>
  <si>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</si>
  <si>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</si>
  <si>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</si>
  <si>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</si>
  <si>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</si>
  <si>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</si>
  <si>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</si>
  <si>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</si>
  <si>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</si>
  <si>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</si>
  <si>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</si>
  <si>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</si>
  <si>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</si>
  <si>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</si>
  <si>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</si>
  <si>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</si>
  <si>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</si>
  <si>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</si>
  <si>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</si>
  <si>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</si>
  <si>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</si>
  <si>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</si>
  <si>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</si>
  <si>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</si>
  <si>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</si>
  <si>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</si>
  <si>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</si>
  <si>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</si>
  <si>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</si>
  <si>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</si>
  <si>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</si>
  <si>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</si>
  <si>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</si>
  <si>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</si>
  <si>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</si>
  <si>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</si>
  <si>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</si>
  <si>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</si>
  <si>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</si>
  <si>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</si>
  <si>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</si>
  <si>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</si>
  <si>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</si>
  <si>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</si>
  <si>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</si>
  <si>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</si>
  <si>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</si>
  <si>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</si>
  <si>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</si>
  <si>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</si>
  <si>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</si>
  <si>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</si>
  <si>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</si>
  <si>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</si>
  <si>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</si>
  <si>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</si>
  <si>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</si>
  <si>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</si>
  <si>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</si>
  <si>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</si>
  <si>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</si>
  <si>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</si>
  <si>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</si>
  <si>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</si>
  <si>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</si>
  <si>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</si>
  <si>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</si>
  <si>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</si>
  <si>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</si>
  <si>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</si>
  <si>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</si>
  <si>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</si>
  <si>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</si>
  <si>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</si>
  <si>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</si>
  <si>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</si>
  <si>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</si>
  <si>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</si>
  <si>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</si>
  <si>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</si>
  <si>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</si>
  <si>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</si>
  <si>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</si>
  <si>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</si>
  <si>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</si>
  <si>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</si>
  <si>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</si>
  <si>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</si>
  <si>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</si>
  <si>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</si>
  <si>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</si>
  <si>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</si>
  <si>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</si>
  <si>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</si>
  <si>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</si>
  <si>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</si>
  <si>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</si>
  <si>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</si>
  <si>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</si>
  <si>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</si>
  <si>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</si>
  <si>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</si>
  <si>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</si>
  <si>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</si>
  <si>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</si>
  <si>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</si>
  <si>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</si>
  <si>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</si>
  <si>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</si>
  <si>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</si>
  <si>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</si>
  <si>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</si>
  <si>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</si>
  <si>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</si>
  <si>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</si>
  <si>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</si>
  <si>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</si>
  <si>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</si>
  <si>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</si>
  <si>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</si>
  <si>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</si>
  <si>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</si>
  <si>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</si>
  <si>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</si>
  <si>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</si>
  <si>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</si>
  <si>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</si>
  <si>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</si>
  <si>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</si>
  <si>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</si>
  <si>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</si>
  <si>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</si>
  <si>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</si>
  <si>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</si>
  <si>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</si>
  <si>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</si>
  <si>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</si>
  <si>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</si>
  <si>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</si>
  <si>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</si>
  <si>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</si>
  <si>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</si>
  <si>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</si>
  <si>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</si>
  <si>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</si>
  <si>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</si>
  <si>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</si>
  <si>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</si>
  <si>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</si>
  <si>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</si>
  <si>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</si>
  <si>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</si>
  <si>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</si>
  <si>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</si>
  <si>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</si>
  <si>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</si>
  <si>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</si>
  <si>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</si>
  <si>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</si>
  <si>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</si>
  <si>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</si>
  <si>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</si>
  <si>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</si>
  <si>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</si>
  <si>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</si>
  <si>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</si>
  <si>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</si>
  <si>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</si>
  <si>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</si>
  <si>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</si>
  <si>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</si>
  <si>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</si>
  <si>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</si>
  <si>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</si>
  <si>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</si>
  <si>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</si>
  <si>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</si>
  <si>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</si>
  <si>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</si>
  <si>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</si>
  <si>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</si>
  <si>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</si>
  <si>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</si>
  <si>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</si>
  <si>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</si>
  <si>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</si>
  <si>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</si>
  <si>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</si>
  <si>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</si>
  <si>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</si>
  <si>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</si>
  <si>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</si>
  <si>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</si>
  <si>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</si>
  <si>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</si>
  <si>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</si>
  <si>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</si>
  <si>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</si>
  <si>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</si>
  <si>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</si>
  <si>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</si>
  <si>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</si>
  <si>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</si>
  <si>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</si>
  <si>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</si>
  <si>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</si>
  <si>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</si>
  <si>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</si>
  <si>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</si>
  <si>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</si>
  <si>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</si>
  <si>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</si>
  <si>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</si>
  <si>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</si>
  <si>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</si>
  <si>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</si>
  <si>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</si>
  <si>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</si>
  <si>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</si>
  <si>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</si>
  <si>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</si>
  <si>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</si>
  <si>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</si>
  <si>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</si>
  <si>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</si>
  <si>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</si>
  <si>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</si>
  <si>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</si>
  <si>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</si>
  <si>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</si>
  <si>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</si>
  <si>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</si>
  <si>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</si>
  <si>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</si>
  <si>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</si>
  <si>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</si>
  <si>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</si>
  <si>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</si>
  <si>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</si>
  <si>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</si>
  <si>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</si>
  <si>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</si>
  <si>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</si>
  <si>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</si>
  <si>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</si>
  <si>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</si>
  <si>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</si>
  <si>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</si>
  <si>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</si>
  <si>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</si>
  <si>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</si>
  <si>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</si>
  <si>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</si>
  <si>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</si>
  <si>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</si>
  <si>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</si>
  <si>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</si>
  <si>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</si>
  <si>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</si>
  <si>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</si>
  <si>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</si>
  <si>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</si>
  <si>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</si>
  <si>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</si>
  <si>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</si>
  <si>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</si>
  <si>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</si>
  <si>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</si>
  <si>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</si>
  <si>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</si>
  <si>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</si>
  <si>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</si>
  <si>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</si>
  <si>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</si>
  <si>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</si>
  <si>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</si>
  <si>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</si>
  <si>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</si>
  <si>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</si>
  <si>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</si>
  <si>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</si>
  <si>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</si>
  <si>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</si>
  <si>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</si>
  <si>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</si>
  <si>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</si>
  <si>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</si>
  <si>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</si>
  <si>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</si>
  <si>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</si>
  <si>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</si>
  <si>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</si>
  <si>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</si>
  <si>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</si>
  <si>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</si>
  <si>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</si>
  <si>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</si>
  <si>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</si>
  <si>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</si>
  <si>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</si>
  <si>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</si>
  <si>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</si>
  <si>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</si>
  <si>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</si>
  <si>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</si>
  <si>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</si>
  <si>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</si>
  <si>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</si>
  <si>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</si>
  <si>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</si>
  <si>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</si>
  <si>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</si>
  <si>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</si>
  <si>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</si>
  <si>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</si>
  <si>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</si>
  <si>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</si>
  <si>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</si>
  <si>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</si>
  <si>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</si>
  <si>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</si>
  <si>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</si>
  <si>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</si>
  <si>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</si>
  <si>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</si>
  <si>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</si>
  <si>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</si>
  <si>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</si>
  <si>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</si>
  <si>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</si>
  <si>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</si>
  <si>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</si>
  <si>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</si>
  <si>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</si>
  <si>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</si>
  <si>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</si>
  <si>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</si>
  <si>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</si>
  <si>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</si>
  <si>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</si>
  <si>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</si>
  <si>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</si>
  <si>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</si>
  <si>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</si>
  <si>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</si>
  <si>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</si>
  <si>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</si>
  <si>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</si>
  <si>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</si>
  <si>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</si>
  <si>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</si>
  <si>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</si>
  <si>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</si>
  <si>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</si>
  <si>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</si>
  <si>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</si>
  <si>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</si>
  <si>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</si>
  <si>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</si>
  <si>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</si>
  <si>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</si>
  <si>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</si>
  <si>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</si>
  <si>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</si>
  <si>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</si>
  <si>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</si>
  <si>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</si>
  <si>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</si>
  <si>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</si>
  <si>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</si>
  <si>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</si>
  <si>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</si>
  <si>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</si>
  <si>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</si>
  <si>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</si>
  <si>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</si>
  <si>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</si>
  <si>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</si>
  <si>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</si>
  <si>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</si>
  <si>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</si>
  <si>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</si>
  <si>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</si>
  <si>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</si>
  <si>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</si>
  <si>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</si>
  <si>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</si>
  <si>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</si>
  <si>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</si>
  <si>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</si>
  <si>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</si>
  <si>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</si>
  <si>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</si>
  <si>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</si>
  <si>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</si>
  <si>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</si>
  <si>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</si>
  <si>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</si>
  <si>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</si>
  <si>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</si>
  <si>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</si>
  <si>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</si>
  <si>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</si>
  <si>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</si>
  <si>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</si>
  <si>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</si>
  <si>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</si>
  <si>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</si>
  <si>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</si>
  <si>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</si>
  <si>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</si>
  <si>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</si>
  <si>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</si>
  <si>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</si>
  <si>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</si>
  <si>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</si>
  <si>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</si>
  <si>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</si>
  <si>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</si>
  <si>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</si>
  <si>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</si>
  <si>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</si>
  <si>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</si>
  <si>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</si>
  <si>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</si>
  <si>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</si>
  <si>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</si>
  <si>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</si>
  <si>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</si>
  <si>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</si>
  <si>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</si>
  <si>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</si>
  <si>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</si>
  <si>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</si>
  <si>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</si>
  <si>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</si>
  <si>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</si>
  <si>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</si>
  <si>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</si>
  <si>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</si>
  <si>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</si>
  <si>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</si>
  <si>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</si>
  <si>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</si>
  <si>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</si>
  <si>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</si>
  <si>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</si>
  <si>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</si>
  <si>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</si>
  <si>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</si>
  <si>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</si>
  <si>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</si>
  <si>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</si>
  <si>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</si>
  <si>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</si>
  <si>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</si>
  <si>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</si>
  <si>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</si>
  <si>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</si>
  <si>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</si>
  <si>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</si>
  <si>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</si>
  <si>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</si>
  <si>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</si>
  <si>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</si>
  <si>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</si>
  <si>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</si>
  <si>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</si>
  <si>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</si>
  <si>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</si>
  <si>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</si>
  <si>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</si>
  <si>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</si>
  <si>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</si>
  <si>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</si>
  <si>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</si>
  <si>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</si>
  <si>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</si>
  <si>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</si>
  <si>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</si>
  <si>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</si>
  <si>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</si>
  <si>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</si>
  <si>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</si>
  <si>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</si>
  <si>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</si>
  <si>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</si>
  <si>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</si>
  <si>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</si>
  <si>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</si>
  <si>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</si>
  <si>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</si>
  <si>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</si>
  <si>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</si>
  <si>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</si>
  <si>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</si>
  <si>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</si>
  <si>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</si>
  <si>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</si>
  <si>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</si>
  <si>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</si>
  <si>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</si>
  <si>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</si>
  <si>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</si>
  <si>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</si>
  <si>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</si>
  <si>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</si>
  <si>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</si>
  <si>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</si>
  <si>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</si>
  <si>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</si>
  <si>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</si>
  <si>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</si>
  <si>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</si>
  <si>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</si>
  <si>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</si>
  <si>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</si>
  <si>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</si>
  <si>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</si>
  <si>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</si>
  <si>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</si>
  <si>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</si>
  <si>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</si>
  <si>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</si>
  <si>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</si>
  <si>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</si>
  <si>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</si>
  <si>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</si>
  <si>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</si>
  <si>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</si>
  <si>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</si>
  <si>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</si>
  <si>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</si>
  <si>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</si>
  <si>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</si>
  <si>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</si>
  <si>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</si>
  <si>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</si>
  <si>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</si>
  <si>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</si>
  <si>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</si>
  <si>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</si>
  <si>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</si>
  <si>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</si>
  <si>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</si>
  <si>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</si>
  <si>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</si>
  <si>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</si>
  <si>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</si>
  <si>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</si>
  <si>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</si>
  <si>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</si>
  <si>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</si>
  <si>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</si>
  <si>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</si>
  <si>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</si>
  <si>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</si>
  <si>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</si>
  <si>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</si>
  <si>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</si>
  <si>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</si>
  <si>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</si>
  <si>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</si>
  <si>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</si>
  <si>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</si>
  <si>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</si>
  <si>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</si>
  <si>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</si>
  <si>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</si>
  <si>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</si>
  <si>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</si>
  <si>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</si>
  <si>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</si>
  <si>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</si>
  <si>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</si>
  <si>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</si>
  <si>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</si>
  <si>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</si>
  <si>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</si>
  <si>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</si>
  <si>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</si>
  <si>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</si>
  <si>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</si>
  <si>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</si>
  <si>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</si>
  <si>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</si>
  <si>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</si>
  <si>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</si>
  <si>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</si>
  <si>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</si>
  <si>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</si>
  <si>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</si>
  <si>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</si>
  <si>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</si>
  <si>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</si>
  <si>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</si>
  <si>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</si>
  <si>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</si>
  <si>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</si>
  <si>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</si>
  <si>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</si>
  <si>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</si>
  <si>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</si>
  <si>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</si>
  <si>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</si>
  <si>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</si>
  <si>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</si>
  <si>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</si>
  <si>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</si>
  <si>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</si>
  <si>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</si>
  <si>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</si>
  <si>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</si>
  <si>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</si>
  <si>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</si>
  <si>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</si>
  <si>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</si>
  <si>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</si>
  <si>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</si>
  <si>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</si>
  <si>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</si>
  <si>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</si>
  <si>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</si>
  <si>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</si>
  <si>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</si>
  <si>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</si>
  <si>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</si>
  <si>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</si>
  <si>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</si>
  <si>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</si>
  <si>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</si>
  <si>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</si>
  <si>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</si>
  <si>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</si>
  <si>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</si>
  <si>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</si>
  <si>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</si>
  <si>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</si>
  <si>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</si>
  <si>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</si>
  <si>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</si>
  <si>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</si>
  <si>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</si>
  <si>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</si>
  <si>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</si>
  <si>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</si>
  <si>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</si>
  <si>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</si>
  <si>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</si>
  <si>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</si>
  <si>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</si>
  <si>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</si>
  <si>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</si>
  <si>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</si>
  <si>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</si>
  <si>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</si>
  <si>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</si>
  <si>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</si>
  <si>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</si>
  <si>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</si>
  <si>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</si>
  <si>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</si>
  <si>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</si>
  <si>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</si>
  <si>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</si>
  <si>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</si>
  <si>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</si>
  <si>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</si>
  <si>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</si>
  <si>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</si>
  <si>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</si>
  <si>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</si>
  <si>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</si>
  <si>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</si>
  <si>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</si>
  <si>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</si>
  <si>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</si>
  <si>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</si>
  <si>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</si>
  <si>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</si>
  <si>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</si>
  <si>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</si>
  <si>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</si>
  <si>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</si>
  <si>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</si>
  <si>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</si>
  <si>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</si>
  <si>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</si>
  <si>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</si>
  <si>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</si>
  <si>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</si>
  <si>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</si>
  <si>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</si>
  <si>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</si>
  <si>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</si>
  <si>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</si>
  <si>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</si>
  <si>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</si>
  <si>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</si>
  <si>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</si>
  <si>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</si>
  <si>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</si>
  <si>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</si>
  <si>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</si>
  <si>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</si>
  <si>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</si>
  <si>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</si>
  <si>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</si>
  <si>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</si>
  <si>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</si>
  <si>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</si>
  <si>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</si>
  <si>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</si>
  <si>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</si>
  <si>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</si>
  <si>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</si>
  <si>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</si>
  <si>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</si>
  <si>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</si>
  <si>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</si>
  <si>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</si>
  <si>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</si>
  <si>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</si>
  <si>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</si>
  <si>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</si>
  <si>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</si>
  <si>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</si>
  <si>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</si>
  <si>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</si>
  <si>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</si>
  <si>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</si>
  <si>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</si>
  <si>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</si>
  <si>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</si>
  <si>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</si>
  <si>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</si>
  <si>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</si>
  <si>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</si>
  <si>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</si>
  <si>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</si>
  <si>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</si>
  <si>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</si>
  <si>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</si>
  <si>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</si>
  <si>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</si>
  <si>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</si>
  <si>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</si>
  <si>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</si>
  <si>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</si>
  <si>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</si>
  <si>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</si>
  <si>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</si>
  <si>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</si>
  <si>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</si>
  <si>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</si>
  <si>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</si>
  <si>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</si>
  <si>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</si>
  <si>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</si>
  <si>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</si>
  <si>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</si>
  <si>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</si>
  <si>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</si>
  <si>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</si>
  <si>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</si>
  <si>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</si>
  <si>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</si>
  <si>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</si>
  <si>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</si>
  <si>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</si>
  <si>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</si>
  <si>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</si>
  <si>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</si>
  <si>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</si>
  <si>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</si>
  <si>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</si>
  <si>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</si>
  <si>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</si>
  <si>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</si>
  <si>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</si>
  <si>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</si>
  <si>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</si>
  <si>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</si>
  <si>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</si>
  <si>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</si>
  <si>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</si>
  <si>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</si>
  <si>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</si>
  <si>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</si>
  <si>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</si>
  <si>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</si>
  <si>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</si>
  <si>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</si>
  <si>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</si>
  <si>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</si>
  <si>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</si>
  <si>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</si>
  <si>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</si>
  <si>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</si>
  <si>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</si>
  <si>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</si>
  <si>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</si>
  <si>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</si>
  <si>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</si>
  <si>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</si>
  <si>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</si>
  <si>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</si>
  <si>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</si>
  <si>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</si>
  <si>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</si>
  <si>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</si>
  <si>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</si>
  <si>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</si>
  <si>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</si>
  <si>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</si>
  <si>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</si>
  <si>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</si>
  <si>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</si>
  <si>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</si>
  <si>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</si>
  <si>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</si>
  <si>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</si>
  <si>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</si>
  <si>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</si>
  <si>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</si>
  <si>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</si>
  <si>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</si>
  <si>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</si>
  <si>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</si>
  <si>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</si>
  <si>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</si>
  <si>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</si>
  <si>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</si>
  <si>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</si>
  <si>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</si>
  <si>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</si>
  <si>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</si>
  <si>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</si>
  <si>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</si>
  <si>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</si>
  <si>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</si>
  <si>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</si>
  <si>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</si>
  <si>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</si>
  <si>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</si>
  <si>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</si>
  <si>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</si>
  <si>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</si>
  <si>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</si>
  <si>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</si>
  <si>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</si>
  <si>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</si>
  <si>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</si>
  <si>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</si>
  <si>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</si>
  <si>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</si>
  <si>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</si>
  <si>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</si>
  <si>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</si>
  <si>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</si>
  <si>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</si>
  <si>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</si>
  <si>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</si>
  <si>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</si>
  <si>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</si>
  <si>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</si>
  <si>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</si>
  <si>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</si>
  <si>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</si>
  <si>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</si>
  <si>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</si>
  <si>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</si>
  <si>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</si>
  <si>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</si>
  <si>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</si>
  <si>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</si>
  <si>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</si>
  <si>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</si>
  <si>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</si>
  <si>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</si>
  <si>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</si>
  <si>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</si>
  <si>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</si>
  <si>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</si>
  <si>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</si>
  <si>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</si>
  <si>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</si>
  <si>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</si>
  <si>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</si>
  <si>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</si>
  <si>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</si>
  <si>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</si>
  <si>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</si>
  <si>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</si>
  <si>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</si>
  <si>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</si>
  <si>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</si>
  <si>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</si>
  <si>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</si>
  <si>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</si>
  <si>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</si>
  <si>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</si>
  <si>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</si>
  <si>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</si>
  <si>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</si>
  <si>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</si>
  <si>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</si>
  <si>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</si>
  <si>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</si>
  <si>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</si>
  <si>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</si>
  <si>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</si>
  <si>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</si>
  <si>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</si>
  <si>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</si>
  <si>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</si>
  <si>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</si>
  <si>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</si>
  <si>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</si>
  <si>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</si>
  <si>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</si>
  <si>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</si>
  <si>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</si>
  <si>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</si>
  <si>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</si>
  <si>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</si>
  <si>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</si>
  <si>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</si>
  <si>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</si>
  <si>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</si>
  <si>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</si>
  <si>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</si>
  <si>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</si>
  <si>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</si>
  <si>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</si>
  <si>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</si>
  <si>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</si>
  <si>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</si>
  <si>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</si>
  <si>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</si>
  <si>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</si>
  <si>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</si>
  <si>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</si>
  <si>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</si>
  <si>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</si>
  <si>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</si>
  <si>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</si>
  <si>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</si>
  <si>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</si>
  <si>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</si>
  <si>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</si>
  <si>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</si>
  <si>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</si>
  <si>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</si>
  <si>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</si>
  <si>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</si>
  <si>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</si>
  <si>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</si>
  <si>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</si>
  <si>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</si>
  <si>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</si>
  <si>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</si>
  <si>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</si>
  <si>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</si>
  <si>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</si>
  <si>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</si>
  <si>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</si>
  <si>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</si>
  <si>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</si>
  <si>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</si>
  <si>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</si>
  <si>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</si>
  <si>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</si>
  <si>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</si>
  <si>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</si>
  <si>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</si>
  <si>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</si>
  <si>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</si>
  <si>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</si>
  <si>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</si>
  <si>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</si>
  <si>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</si>
  <si>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</si>
  <si>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</si>
  <si>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</si>
  <si>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</si>
  <si>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</si>
  <si>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</si>
  <si>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</si>
  <si>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</si>
  <si>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</si>
  <si>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</si>
  <si>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</si>
  <si>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</si>
  <si>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</si>
  <si>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</si>
  <si>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</si>
  <si>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</si>
  <si>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</si>
  <si>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</si>
  <si>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</si>
  <si>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</si>
  <si>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</si>
  <si>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</si>
  <si>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</si>
  <si>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</si>
  <si>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</si>
  <si>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</si>
  <si>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</si>
  <si>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</si>
  <si>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</si>
  <si>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</si>
  <si>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</si>
  <si>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</si>
  <si>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</si>
  <si>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</si>
  <si>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</si>
  <si>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</si>
  <si>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</si>
  <si>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</si>
  <si>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</si>
  <si>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</si>
  <si>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</si>
  <si>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</si>
  <si>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</si>
  <si>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</si>
  <si>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</si>
  <si>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</si>
  <si>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</si>
  <si>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</si>
  <si>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</si>
  <si>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</si>
  <si>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</si>
  <si>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</si>
  <si>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</si>
  <si>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</si>
  <si>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</si>
  <si>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</si>
  <si>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</si>
  <si>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</si>
  <si>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</si>
  <si>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</si>
  <si>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</si>
  <si>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</si>
  <si>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</si>
  <si>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</si>
  <si>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</si>
  <si>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</si>
  <si>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</si>
  <si>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</si>
  <si>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</si>
  <si>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</si>
  <si>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</si>
  <si>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</si>
  <si>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</si>
  <si>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</si>
  <si>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</si>
  <si>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</si>
  <si>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</si>
  <si>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</si>
  <si>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</si>
  <si>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</si>
  <si>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</si>
  <si>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</si>
  <si>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</si>
  <si>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</si>
  <si>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</si>
  <si>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</si>
  <si>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</si>
  <si>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</si>
  <si>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</si>
  <si>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</si>
  <si>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</si>
  <si>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</si>
  <si>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</si>
  <si>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</si>
  <si>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</si>
  <si>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</si>
  <si>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</si>
  <si>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</si>
  <si>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</si>
  <si>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</si>
  <si>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</si>
  <si>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</si>
  <si>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</si>
  <si>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</si>
  <si>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</si>
  <si>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</si>
  <si>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</si>
  <si>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</si>
  <si>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</si>
  <si>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</si>
  <si>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</si>
  <si>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</si>
  <si>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</si>
  <si>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</si>
  <si>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</si>
  <si>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</si>
  <si>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</si>
  <si>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</si>
  <si>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</si>
  <si>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</si>
  <si>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</si>
  <si>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</si>
  <si>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</si>
  <si>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</si>
  <si>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</si>
  <si>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</si>
  <si>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</si>
  <si>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</si>
  <si>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</si>
  <si>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</si>
  <si>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</si>
  <si>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</si>
  <si>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</si>
  <si>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</si>
  <si>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</si>
  <si>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</si>
  <si>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</si>
  <si>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</si>
  <si>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</si>
  <si>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</si>
  <si>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</si>
  <si>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</si>
  <si>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</si>
  <si>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</si>
  <si>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</si>
  <si>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</si>
  <si>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</si>
  <si>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</si>
  <si>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</si>
  <si>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</si>
  <si>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</si>
  <si>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</si>
  <si>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</si>
  <si>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</si>
  <si>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</si>
  <si>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</si>
  <si>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</si>
  <si>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</si>
  <si>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</si>
  <si>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</si>
  <si>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</si>
  <si>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</si>
  <si>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</si>
  <si>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</si>
  <si>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</si>
  <si>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</si>
  <si>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</si>
  <si>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</si>
  <si>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</si>
  <si>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</si>
  <si>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</si>
  <si>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</si>
  <si>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</si>
  <si>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</si>
  <si>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</si>
  <si>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</si>
  <si>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</si>
  <si>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</si>
  <si>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</si>
  <si>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</si>
  <si>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</si>
  <si>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</si>
  <si>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</si>
  <si>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</si>
  <si>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</si>
  <si>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</si>
  <si>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</si>
  <si>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</si>
  <si>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</si>
  <si>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</si>
  <si>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</si>
  <si>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</si>
  <si>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</si>
  <si>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</si>
  <si>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</si>
  <si>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</si>
  <si>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</si>
  <si>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</si>
  <si>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</si>
  <si>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</si>
  <si>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</si>
  <si>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</si>
  <si>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</si>
  <si>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</si>
  <si>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</si>
  <si>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</si>
  <si>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</si>
  <si>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</si>
  <si>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</si>
  <si>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</si>
  <si>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</si>
  <si>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</si>
  <si>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</si>
  <si>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</si>
  <si>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</si>
  <si>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</si>
  <si>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</si>
  <si>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</si>
  <si>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</si>
  <si>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</si>
  <si>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</si>
  <si>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</si>
  <si>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</si>
  <si>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</si>
  <si>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</si>
  <si>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</si>
  <si>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</si>
  <si>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</si>
  <si>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</si>
  <si>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</si>
  <si>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</si>
  <si>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</si>
  <si>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</si>
  <si>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</si>
  <si>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</si>
  <si>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</si>
  <si>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</si>
  <si>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</si>
  <si>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</si>
  <si>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</si>
  <si>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</si>
  <si>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</si>
  <si>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</si>
  <si>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</si>
  <si>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</si>
  <si>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</si>
  <si>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</si>
  <si>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</si>
  <si>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</si>
  <si>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</si>
  <si>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</si>
  <si>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</si>
  <si>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</si>
  <si>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</si>
  <si>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</si>
  <si>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</si>
  <si>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</si>
  <si>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</si>
  <si>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</si>
  <si>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</si>
  <si>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</si>
  <si>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</si>
  <si>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</si>
  <si>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</si>
  <si>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</si>
  <si>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</si>
  <si>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</si>
  <si>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</si>
  <si>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</si>
  <si>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</si>
  <si>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</si>
  <si>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</si>
  <si>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</si>
  <si>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</si>
  <si>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</si>
  <si>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</si>
  <si>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</si>
  <si>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</si>
  <si>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</si>
  <si>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</si>
  <si>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</si>
  <si>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</si>
  <si>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</si>
  <si>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</si>
  <si>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</si>
  <si>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</si>
  <si>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</si>
  <si>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</si>
  <si>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</si>
  <si>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</si>
  <si>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</si>
  <si>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</si>
  <si>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</si>
  <si>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</si>
  <si>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</si>
  <si>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</si>
  <si>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</si>
  <si>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</si>
  <si>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</si>
  <si>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</si>
  <si>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</si>
  <si>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</si>
  <si>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</si>
  <si>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</si>
  <si>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</si>
  <si>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</si>
  <si>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</si>
  <si>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</si>
  <si>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</si>
  <si>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</si>
  <si>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</si>
  <si>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</si>
  <si>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</si>
  <si>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</si>
  <si>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</si>
  <si>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</si>
  <si>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</si>
  <si>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</si>
  <si>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</si>
  <si>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</si>
  <si>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</si>
  <si>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</si>
  <si>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</si>
  <si>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</si>
  <si>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</si>
  <si>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</si>
  <si>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</si>
  <si>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</si>
  <si>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</si>
  <si>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</si>
  <si>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</si>
  <si>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</si>
  <si>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</si>
  <si>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</si>
  <si>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</si>
  <si>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</si>
  <si>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</si>
  <si>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</si>
  <si>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</si>
  <si>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</si>
  <si>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</si>
  <si>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</si>
  <si>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</si>
  <si>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</si>
  <si>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</si>
  <si>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</si>
  <si>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</si>
  <si>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</si>
  <si>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</si>
  <si>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</si>
  <si>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</si>
  <si>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</si>
  <si>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</si>
  <si>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</si>
  <si>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</si>
  <si>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</si>
  <si>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</si>
  <si>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</si>
  <si>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</si>
  <si>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</si>
  <si>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</si>
  <si>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</si>
  <si>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</si>
  <si>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</si>
  <si>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</si>
  <si>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</si>
  <si>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</si>
  <si>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</si>
  <si>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</si>
  <si>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</si>
  <si>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</si>
  <si>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</si>
  <si>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</si>
  <si>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</si>
  <si>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</si>
  <si>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</si>
  <si>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</si>
  <si>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</si>
  <si>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</si>
  <si>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</si>
  <si>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</si>
  <si>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</si>
  <si>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</si>
  <si>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</si>
  <si>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</si>
  <si>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</si>
  <si>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</si>
  <si>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</si>
  <si>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</si>
  <si>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</si>
  <si>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</si>
  <si>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</si>
  <si>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</si>
  <si>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</si>
  <si>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</si>
  <si>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</si>
  <si>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</si>
  <si>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</si>
  <si>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</si>
  <si>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</si>
  <si>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</si>
  <si>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</si>
  <si>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</si>
  <si>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</si>
  <si>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</si>
  <si>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</si>
  <si>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</si>
  <si>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</si>
  <si>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</si>
  <si>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</si>
  <si>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</si>
  <si>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</si>
  <si>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</si>
  <si>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</si>
  <si>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</si>
  <si>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</si>
  <si>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</si>
  <si>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</si>
  <si>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</si>
  <si>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</si>
  <si>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</si>
  <si>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</si>
  <si>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</si>
  <si>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</si>
  <si>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</si>
  <si>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</si>
  <si>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</si>
  <si>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</si>
  <si>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</si>
  <si>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</si>
  <si>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</si>
  <si>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</si>
  <si>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</si>
  <si>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</si>
  <si>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</si>
  <si>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</si>
  <si>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</si>
  <si>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</si>
  <si>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</si>
  <si>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</si>
  <si>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</si>
  <si>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</si>
  <si>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</si>
  <si>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</si>
  <si>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</si>
  <si>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</si>
  <si>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</si>
  <si>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</si>
  <si>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</si>
  <si>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</si>
  <si>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</si>
  <si>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</si>
  <si>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</si>
  <si>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</si>
  <si>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</si>
  <si>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</si>
  <si>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</si>
  <si>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</si>
  <si>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</si>
  <si>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</si>
  <si>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</si>
  <si>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</si>
  <si>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</si>
  <si>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</si>
  <si>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</si>
  <si>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</si>
  <si>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</si>
  <si>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</si>
  <si>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</si>
  <si>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</si>
  <si>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</si>
  <si>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</si>
  <si>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</si>
  <si>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</si>
  <si>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</si>
  <si>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</si>
  <si>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</si>
  <si>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</si>
  <si>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</si>
  <si>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</si>
  <si>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</si>
  <si>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</si>
  <si>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</si>
  <si>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</si>
  <si>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</si>
  <si>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</si>
  <si>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</si>
  <si>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</si>
  <si>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</si>
  <si>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</si>
  <si>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</si>
  <si>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</si>
  <si>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</si>
  <si>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</si>
  <si>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</si>
  <si>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</si>
  <si>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</si>
  <si>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</si>
  <si>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</si>
  <si>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</si>
  <si>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</si>
  <si>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</si>
  <si>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</si>
  <si>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</si>
  <si>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</si>
  <si>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</si>
  <si>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</si>
  <si>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</si>
  <si>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</si>
  <si>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</si>
  <si>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</si>
  <si>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</si>
  <si>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</si>
  <si>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</si>
  <si>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</si>
  <si>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</si>
  <si>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</si>
  <si>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</si>
  <si>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</si>
  <si>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</si>
  <si>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</si>
  <si>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</si>
  <si>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</si>
  <si>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</si>
  <si>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</si>
  <si>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</si>
  <si>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</si>
  <si>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</si>
  <si>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</si>
  <si>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</si>
  <si>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</si>
  <si>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</si>
  <si>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</si>
  <si>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</si>
  <si>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</si>
  <si>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</si>
  <si>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</si>
  <si>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</si>
  <si>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</si>
  <si>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</si>
  <si>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</si>
  <si>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</si>
  <si>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</si>
  <si>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</si>
  <si>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</si>
  <si>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</si>
  <si>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</si>
  <si>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</si>
  <si>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</si>
  <si>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</si>
  <si>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</si>
  <si>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</si>
  <si>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</si>
  <si>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</si>
  <si>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</si>
  <si>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</si>
  <si>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</si>
  <si>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</si>
  <si>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</si>
  <si>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</si>
  <si>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</si>
  <si>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</si>
  <si>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</si>
  <si>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</si>
  <si>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</si>
  <si>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</si>
  <si>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</si>
  <si>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</si>
  <si>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</si>
  <si>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</si>
  <si>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</si>
  <si>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</si>
  <si>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</si>
  <si>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</si>
  <si>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</si>
  <si>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</si>
  <si>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</si>
  <si>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</si>
  <si>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</si>
  <si>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</si>
  <si>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</si>
  <si>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</si>
  <si>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</si>
  <si>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</si>
  <si>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</si>
  <si>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</si>
  <si>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</si>
  <si>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</si>
  <si>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</si>
  <si>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</si>
  <si>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</si>
  <si>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</si>
  <si>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</si>
  <si>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</si>
  <si>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</si>
  <si>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</si>
  <si>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</si>
  <si>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</si>
  <si>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</si>
  <si>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</si>
  <si>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</si>
  <si>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</si>
  <si>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</si>
  <si>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</si>
  <si>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</si>
  <si>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</si>
  <si>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</si>
  <si>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</si>
  <si>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</si>
  <si>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</si>
  <si>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</si>
  <si>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</si>
  <si>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</si>
  <si>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</si>
  <si>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</si>
  <si>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</si>
  <si>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</si>
  <si>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</si>
  <si>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</si>
  <si>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</si>
  <si>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</si>
  <si>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</si>
  <si>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</si>
  <si>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</si>
  <si>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</si>
  <si>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</si>
  <si>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</si>
  <si>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</si>
  <si>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</si>
  <si>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</si>
  <si>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</si>
  <si>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</si>
  <si>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</si>
  <si>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</si>
  <si>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</si>
  <si>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</si>
  <si>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</si>
  <si>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</si>
  <si>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</si>
  <si>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</si>
  <si>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</si>
  <si>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</si>
  <si>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</si>
  <si>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</si>
  <si>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</si>
  <si>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</si>
  <si>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</si>
  <si>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</si>
  <si>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</si>
  <si>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</si>
  <si>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</si>
  <si>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</si>
  <si>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</si>
  <si>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</si>
  <si>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</si>
  <si>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</si>
  <si>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</si>
  <si>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</si>
  <si>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</si>
  <si>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</si>
  <si>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</si>
  <si>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</si>
  <si>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</si>
  <si>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</si>
  <si>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</si>
  <si>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</si>
  <si>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</si>
  <si>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</si>
  <si>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</si>
  <si>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</si>
  <si>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</si>
  <si>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</si>
  <si>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</si>
  <si>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</si>
  <si>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</si>
  <si>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</si>
  <si>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</si>
  <si>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</si>
  <si>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</si>
  <si>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</si>
  <si>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</si>
  <si>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</si>
  <si>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</si>
  <si>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</si>
  <si>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</si>
  <si>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</si>
  <si>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</si>
  <si>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</si>
  <si>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</si>
  <si>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</si>
  <si>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</si>
  <si>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</si>
  <si>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</si>
  <si>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</si>
  <si>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</si>
  <si>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</si>
  <si>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</si>
  <si>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</si>
  <si>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</si>
  <si>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</si>
  <si>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</si>
  <si>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</si>
  <si>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</si>
  <si>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</si>
  <si>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</si>
  <si>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</si>
  <si>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</si>
  <si>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</si>
  <si>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</si>
  <si>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</si>
  <si>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</si>
  <si>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</si>
  <si>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</si>
  <si>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</si>
  <si>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</si>
  <si>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</si>
  <si>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</si>
  <si>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</si>
  <si>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</si>
  <si>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</si>
  <si>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</si>
  <si>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</si>
  <si>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</si>
  <si>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</si>
  <si>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</si>
  <si>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</si>
  <si>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</si>
  <si>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</si>
  <si>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</si>
  <si>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</si>
  <si>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</si>
  <si>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</si>
  <si>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</si>
  <si>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</si>
  <si>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</si>
  <si>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</si>
  <si>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</si>
  <si>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</si>
  <si>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</si>
  <si>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</si>
  <si>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</si>
  <si>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</si>
  <si>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</si>
  <si>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</si>
  <si>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</si>
  <si>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</si>
  <si>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</si>
  <si>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</si>
  <si>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</si>
  <si>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</si>
  <si>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</si>
  <si>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</si>
  <si>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</si>
  <si>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</si>
  <si>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</si>
  <si>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</si>
  <si>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</si>
  <si>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</si>
  <si>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</si>
  <si>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</si>
  <si>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</si>
  <si>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</si>
  <si>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</si>
  <si>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</si>
  <si>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</si>
  <si>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</si>
  <si>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</si>
  <si>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</si>
  <si>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</si>
  <si>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</si>
  <si>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</si>
  <si>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</si>
  <si>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</si>
  <si>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</si>
  <si>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</si>
  <si>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</si>
  <si>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</si>
  <si>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</si>
  <si>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</si>
  <si>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</si>
  <si>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</si>
  <si>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</si>
  <si>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</si>
  <si>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</si>
  <si>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</si>
  <si>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</si>
  <si>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</si>
  <si>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</si>
  <si>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</si>
  <si>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</si>
  <si>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</si>
  <si>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</si>
  <si>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</si>
  <si>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</si>
  <si>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</si>
  <si>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</si>
  <si>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</si>
  <si>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</si>
  <si>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</si>
  <si>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</si>
  <si>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</si>
  <si>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</si>
  <si>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</si>
  <si>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</si>
  <si>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</si>
  <si>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</si>
  <si>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</si>
  <si>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</si>
  <si>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</si>
  <si>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</si>
  <si>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</si>
  <si>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</si>
  <si>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</si>
  <si>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</si>
  <si>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</si>
  <si>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</si>
  <si>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</si>
  <si>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</si>
  <si>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</si>
  <si>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</si>
  <si>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</si>
  <si>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</si>
  <si>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</si>
  <si>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</si>
  <si>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</si>
  <si>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</si>
  <si>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</si>
  <si>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</si>
  <si>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</si>
  <si>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</si>
  <si>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</si>
  <si>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</si>
  <si>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</si>
  <si>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</si>
  <si>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</si>
  <si>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</si>
  <si>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</si>
  <si>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</si>
  <si>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</si>
  <si>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</si>
  <si>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</si>
  <si>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</si>
  <si>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</si>
  <si>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</si>
  <si>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</si>
  <si>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</si>
  <si>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</si>
  <si>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</si>
  <si>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</si>
  <si>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</si>
  <si>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</si>
  <si>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</si>
  <si>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</si>
  <si>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</si>
  <si>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</si>
  <si>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</si>
  <si>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</si>
  <si>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</si>
  <si>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</si>
  <si>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</si>
  <si>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</si>
  <si>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</si>
  <si>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</si>
  <si>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</si>
  <si>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</si>
  <si>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</si>
  <si>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</si>
  <si>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</si>
  <si>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</si>
  <si>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</si>
  <si>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</si>
  <si>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</si>
  <si>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</si>
  <si>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</si>
  <si>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</si>
  <si>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</si>
  <si>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</si>
  <si>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</si>
  <si>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</si>
  <si>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</si>
  <si>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</si>
  <si>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</si>
  <si>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</si>
  <si>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</si>
  <si>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</si>
  <si>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</si>
  <si>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</si>
  <si>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</si>
  <si>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</si>
  <si>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</si>
  <si>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</si>
  <si>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</si>
  <si>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</si>
  <si>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</si>
  <si>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</si>
  <si>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</si>
  <si>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</si>
  <si>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</si>
  <si>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</si>
  <si>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</si>
  <si>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</si>
  <si>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</si>
  <si>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</si>
  <si>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</si>
  <si>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</si>
  <si>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</si>
  <si>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</si>
  <si>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</si>
  <si>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</si>
  <si>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</si>
  <si>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</si>
  <si>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</si>
  <si>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</si>
  <si>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</si>
  <si>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</si>
  <si>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</si>
  <si>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</si>
  <si>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</si>
  <si>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</si>
  <si>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</si>
  <si>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</si>
  <si>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</si>
  <si>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</si>
  <si>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</si>
  <si>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</si>
  <si>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</si>
  <si>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</si>
  <si>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</si>
  <si>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</si>
  <si>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</si>
  <si>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</si>
  <si>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</si>
  <si>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</si>
  <si>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</si>
  <si>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</si>
  <si>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</si>
  <si>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</si>
  <si>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</si>
  <si>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</si>
  <si>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</si>
  <si>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</si>
  <si>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</si>
  <si>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</si>
  <si>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</si>
  <si>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</si>
  <si>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</si>
  <si>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</si>
  <si>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</si>
  <si>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</si>
  <si>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</si>
  <si>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</si>
  <si>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</si>
  <si>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</si>
  <si>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</si>
  <si>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</si>
  <si>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</si>
  <si>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</si>
  <si>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</si>
  <si>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</si>
  <si>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</si>
  <si>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</si>
  <si>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</si>
  <si>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</si>
  <si>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</si>
  <si>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</si>
  <si>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</si>
  <si>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</si>
  <si>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</si>
  <si>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</si>
  <si>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</si>
  <si>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</si>
  <si>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</si>
  <si>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</si>
  <si>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</si>
  <si>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</si>
  <si>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</si>
  <si>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</si>
  <si>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</si>
  <si>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</si>
  <si>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</si>
  <si>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</si>
  <si>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</si>
  <si>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</si>
  <si>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</si>
  <si>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</si>
  <si>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</si>
  <si>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</si>
  <si>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</si>
  <si>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</si>
  <si>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</si>
  <si>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</si>
  <si>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</si>
  <si>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</si>
  <si>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</si>
  <si>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</si>
  <si>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</si>
  <si>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</si>
  <si>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</si>
  <si>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</si>
  <si>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</si>
  <si>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</si>
  <si>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</si>
  <si>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</si>
  <si>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</si>
  <si>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</si>
  <si>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</si>
  <si>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</si>
  <si>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</si>
  <si>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</si>
  <si>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</si>
  <si>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</si>
  <si>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</si>
  <si>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</si>
  <si>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</si>
  <si>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</si>
  <si>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</si>
  <si>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</si>
  <si>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</si>
  <si>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</si>
  <si>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</si>
  <si>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</si>
  <si>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</si>
  <si>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</si>
  <si>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</si>
  <si>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</si>
  <si>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</si>
  <si>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</si>
  <si>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</si>
  <si>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</si>
  <si>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</si>
  <si>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</si>
  <si>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</si>
  <si>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</si>
  <si>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</si>
  <si>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</si>
  <si>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</si>
  <si>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</si>
  <si>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</si>
  <si>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</si>
  <si>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</si>
  <si>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</si>
  <si>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</si>
  <si>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</si>
  <si>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</si>
  <si>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</si>
  <si>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</si>
  <si>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</si>
  <si>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</si>
  <si>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</si>
  <si>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</si>
  <si>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</si>
  <si>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</si>
  <si>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</si>
  <si>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</si>
  <si>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</si>
  <si>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</si>
  <si>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</si>
  <si>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</si>
  <si>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</si>
  <si>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</si>
  <si>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</si>
  <si>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</si>
  <si>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</si>
  <si>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</si>
  <si>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</si>
  <si>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</si>
  <si>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</si>
  <si>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</si>
  <si>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</si>
  <si>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</si>
  <si>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</si>
  <si>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</si>
  <si>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</si>
  <si>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</si>
  <si>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</si>
  <si>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</si>
  <si>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</si>
  <si>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</si>
  <si>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</si>
  <si>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</si>
  <si>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</si>
  <si>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</si>
  <si>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</si>
  <si>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</si>
  <si>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</si>
  <si>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</si>
  <si>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</si>
  <si>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</si>
  <si>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</si>
  <si>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</si>
  <si>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</si>
  <si>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</si>
  <si>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</si>
  <si>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</si>
  <si>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</si>
  <si>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</si>
  <si>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</si>
  <si>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</si>
  <si>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</si>
  <si>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</si>
  <si>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</si>
  <si>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</si>
  <si>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</si>
  <si>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</si>
  <si>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</si>
  <si>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</si>
  <si>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</si>
  <si>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</si>
  <si>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</si>
  <si>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</si>
  <si>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</si>
  <si>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</si>
  <si>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</si>
  <si>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</si>
  <si>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</si>
  <si>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</si>
  <si>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</si>
  <si>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</si>
  <si>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</si>
  <si>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</si>
  <si>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</si>
  <si>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</si>
  <si>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</si>
  <si>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</si>
  <si>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</si>
  <si>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</si>
  <si>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</si>
  <si>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</si>
  <si>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</si>
  <si>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</si>
  <si>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</si>
  <si>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</si>
  <si>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</si>
  <si>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</si>
  <si>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</si>
  <si>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</si>
  <si>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</si>
  <si>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</si>
  <si>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</si>
  <si>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</si>
  <si>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</si>
  <si>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</si>
  <si>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</si>
  <si>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</si>
  <si>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</si>
  <si>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</si>
  <si>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</si>
  <si>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</si>
  <si>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</si>
  <si>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</si>
  <si>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</si>
  <si>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</si>
  <si>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</si>
  <si>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</si>
  <si>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</si>
  <si>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</si>
  <si>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</si>
  <si>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</si>
  <si>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</si>
  <si>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</si>
  <si>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</si>
  <si>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</si>
  <si>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</si>
  <si>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</si>
  <si>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</si>
  <si>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</si>
  <si>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</si>
  <si>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</si>
  <si>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</si>
  <si>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</si>
  <si>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</si>
  <si>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</si>
  <si>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</si>
  <si>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</si>
  <si>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</si>
  <si>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</si>
  <si>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</si>
  <si>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</si>
  <si>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</si>
  <si>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</si>
  <si>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</si>
  <si>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</si>
  <si>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</si>
  <si>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</si>
  <si>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</si>
  <si>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</si>
  <si>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</si>
  <si>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</si>
  <si>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</si>
  <si>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</si>
  <si>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</si>
  <si>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</si>
  <si>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</si>
  <si>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</si>
  <si>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</si>
  <si>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</si>
  <si>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</si>
  <si>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</si>
  <si>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</si>
  <si>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</si>
  <si>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</si>
  <si>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</si>
  <si>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</si>
  <si>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</si>
  <si>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</si>
  <si>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</si>
  <si>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</si>
  <si>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</si>
  <si>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</si>
  <si>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</si>
  <si>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</si>
  <si>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</si>
  <si>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</si>
  <si>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</si>
  <si>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</si>
  <si>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</si>
  <si>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</si>
  <si>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</si>
  <si>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</si>
  <si>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</si>
  <si>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</si>
  <si>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</si>
  <si>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</si>
  <si>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</si>
  <si>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</si>
  <si>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</si>
  <si>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</si>
  <si>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</si>
  <si>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</si>
  <si>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</si>
  <si>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</si>
  <si>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</si>
  <si>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</si>
  <si>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</si>
  <si>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</si>
  <si>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</si>
  <si>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</si>
  <si>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</si>
  <si>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</si>
  <si>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</si>
  <si>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</si>
  <si>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</si>
  <si>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</si>
  <si>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</si>
  <si>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</si>
  <si>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</si>
  <si>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</si>
  <si>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</si>
  <si>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</si>
  <si>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</si>
  <si>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</si>
  <si>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</si>
  <si>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</si>
  <si>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</si>
  <si>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</si>
  <si>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</si>
  <si>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</si>
  <si>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</si>
  <si>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</si>
  <si>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</si>
  <si>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</si>
  <si>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</si>
  <si>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</si>
  <si>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</si>
  <si>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</si>
  <si>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</si>
  <si>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</si>
  <si>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</si>
  <si>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</si>
  <si>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</si>
  <si>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</si>
  <si>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</si>
  <si>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</si>
  <si>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</si>
  <si>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</si>
  <si>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</si>
  <si>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</si>
  <si>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</si>
  <si>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</si>
  <si>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</si>
  <si>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</si>
  <si>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</si>
  <si>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</si>
  <si>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</si>
  <si>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</si>
  <si>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</si>
  <si>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</si>
  <si>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</si>
  <si>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</si>
  <si>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</si>
  <si>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</si>
  <si>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</si>
  <si>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</si>
  <si>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</si>
  <si>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</si>
  <si>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</si>
  <si>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</si>
  <si>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</si>
  <si>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</si>
  <si>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</si>
  <si>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</si>
  <si>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</si>
  <si>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</si>
  <si>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</si>
  <si>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</si>
  <si>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</si>
  <si>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</si>
  <si>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</si>
  <si>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</si>
  <si>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</si>
  <si>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</si>
  <si>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</si>
  <si>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</si>
  <si>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</si>
  <si>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</si>
  <si>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</si>
  <si>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</si>
  <si>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</si>
  <si>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</si>
  <si>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</si>
  <si>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</si>
  <si>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</si>
  <si>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</si>
  <si>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</si>
  <si>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</si>
  <si>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</si>
  <si>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</si>
  <si>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</si>
  <si>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</si>
  <si>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</si>
  <si>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</si>
  <si>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</si>
  <si>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</si>
  <si>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</si>
  <si>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</si>
  <si>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</si>
  <si>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</si>
  <si>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</si>
  <si>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</si>
  <si>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</si>
  <si>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</si>
  <si>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</si>
  <si>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</si>
  <si>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</si>
  <si>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</si>
  <si>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</si>
  <si>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</si>
  <si>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</si>
  <si>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</si>
  <si>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</si>
  <si>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</si>
  <si>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</si>
  <si>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</si>
  <si>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</si>
  <si>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</si>
  <si>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</si>
  <si>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</si>
  <si>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</si>
  <si>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</si>
  <si>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</si>
  <si>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</si>
  <si>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</si>
  <si>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</si>
  <si>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</si>
  <si>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</si>
  <si>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</si>
  <si>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</si>
  <si>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</si>
  <si>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</si>
  <si>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</si>
  <si>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</si>
  <si>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</si>
  <si>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</si>
  <si>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</si>
  <si>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</si>
  <si>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</si>
  <si>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</si>
  <si>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</si>
  <si>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</si>
  <si>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</si>
  <si>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</si>
  <si>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</si>
  <si>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</si>
  <si>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</si>
  <si>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</si>
  <si>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</si>
  <si>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</si>
  <si>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</si>
  <si>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</si>
  <si>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</si>
  <si>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</si>
  <si>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</si>
  <si>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</si>
  <si>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</si>
  <si>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</si>
  <si>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</si>
  <si>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</si>
  <si>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</si>
  <si>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</si>
  <si>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</si>
  <si>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</si>
  <si>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</si>
  <si>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</si>
  <si>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</si>
  <si>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</si>
  <si>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</si>
  <si>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</si>
  <si>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</si>
  <si>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</si>
  <si>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</si>
  <si>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</si>
  <si>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</si>
  <si>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</si>
  <si>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</si>
  <si>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</si>
  <si>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</si>
  <si>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</si>
  <si>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</si>
  <si>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</si>
  <si>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</si>
  <si>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</si>
  <si>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</si>
  <si>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</si>
  <si>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</si>
  <si>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</si>
  <si>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</si>
  <si>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</si>
  <si>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</si>
  <si>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</si>
  <si>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</si>
  <si>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</si>
  <si>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</si>
  <si>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</si>
  <si>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</si>
  <si>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</si>
  <si>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</si>
  <si>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</si>
  <si>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</si>
  <si>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</si>
  <si>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</si>
  <si>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</si>
  <si>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</si>
  <si>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</si>
  <si>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</si>
  <si>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</si>
  <si>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</si>
  <si>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</si>
  <si>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</si>
  <si>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</si>
  <si>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</si>
  <si>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</si>
  <si>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</si>
  <si>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</si>
  <si>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</si>
  <si>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</si>
  <si>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</si>
  <si>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</si>
  <si>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</si>
  <si>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</si>
  <si>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</si>
  <si>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</si>
  <si>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</si>
  <si>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</si>
  <si>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</si>
  <si>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</si>
  <si>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</si>
  <si>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</si>
  <si>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</si>
  <si>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</si>
  <si>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</si>
  <si>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</si>
  <si>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</si>
  <si>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</si>
  <si>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</si>
  <si>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</si>
  <si>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</si>
  <si>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</si>
  <si>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</si>
  <si>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</si>
  <si>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</si>
  <si>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</si>
  <si>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</si>
  <si>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</si>
  <si>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</si>
  <si>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</si>
  <si>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</si>
  <si>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</si>
  <si>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</si>
  <si>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</si>
  <si>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</si>
  <si>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</si>
  <si>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</si>
  <si>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</si>
  <si>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</si>
  <si>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</si>
  <si>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</si>
  <si>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</si>
  <si>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</si>
  <si>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</si>
  <si>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</si>
  <si>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</si>
  <si>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</si>
  <si>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</si>
  <si>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</si>
  <si>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</si>
  <si>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</si>
  <si>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</si>
  <si>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</si>
  <si>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</si>
  <si>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</si>
  <si>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</si>
  <si>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</si>
  <si>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</si>
  <si>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</si>
  <si>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</si>
  <si>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</si>
  <si>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</si>
  <si>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</si>
  <si>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</si>
  <si>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</si>
  <si>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</si>
  <si>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</si>
  <si>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</si>
  <si>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</si>
  <si>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</si>
  <si>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</si>
  <si>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</si>
  <si>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</si>
  <si>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</si>
  <si>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</si>
  <si>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</si>
  <si>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</si>
  <si>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</si>
  <si>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</si>
  <si>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</si>
  <si>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</si>
  <si>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</si>
  <si>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</si>
  <si>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</si>
  <si>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</si>
  <si>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</si>
  <si>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</si>
  <si>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</si>
  <si>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</si>
  <si>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</si>
  <si>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</si>
  <si>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</si>
  <si>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</si>
  <si>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</si>
  <si>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</si>
  <si>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</si>
  <si>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</si>
  <si>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</si>
  <si>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</si>
  <si>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</si>
  <si>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</si>
  <si>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</si>
  <si>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</si>
  <si>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</si>
  <si>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</si>
  <si>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</si>
  <si>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</si>
  <si>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</si>
  <si>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</si>
  <si>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</si>
  <si>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</si>
  <si>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</si>
  <si>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</si>
  <si>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</si>
  <si>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</si>
  <si>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</si>
  <si>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</si>
  <si>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</si>
  <si>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</si>
  <si>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</si>
  <si>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</si>
  <si>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</si>
  <si>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</si>
  <si>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</si>
  <si>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</si>
  <si>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</si>
  <si>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</si>
  <si>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</si>
  <si>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</si>
  <si>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</si>
  <si>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</si>
  <si>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</si>
  <si>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</si>
  <si>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</si>
  <si>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</si>
  <si>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</si>
  <si>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</si>
  <si>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</si>
  <si>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</si>
  <si>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</si>
  <si>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</si>
  <si>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</si>
  <si>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</si>
  <si>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</si>
  <si>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</si>
  <si>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</si>
  <si>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</si>
  <si>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</si>
  <si>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</si>
  <si>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</si>
  <si>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</si>
  <si>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</si>
  <si>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</si>
  <si>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</si>
  <si>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</si>
  <si>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</si>
  <si>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</si>
  <si>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</si>
  <si>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</si>
  <si>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</si>
  <si>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</si>
  <si>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</si>
  <si>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</si>
  <si>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</si>
  <si>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</si>
  <si>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</si>
  <si>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</si>
  <si>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</si>
  <si>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</si>
  <si>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</si>
  <si>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</si>
  <si>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</si>
  <si>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</si>
  <si>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</si>
  <si>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</si>
  <si>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</si>
  <si>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</si>
  <si>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</si>
  <si>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</si>
  <si>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</si>
  <si>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</si>
  <si>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</si>
  <si>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</si>
  <si>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</si>
  <si>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</si>
  <si>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</si>
  <si>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</si>
  <si>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</si>
  <si>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</si>
  <si>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</si>
  <si>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</si>
  <si>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</si>
  <si>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</si>
  <si>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</si>
  <si>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</si>
  <si>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</si>
  <si>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</si>
  <si>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</si>
  <si>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</si>
  <si>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</si>
  <si>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</si>
  <si>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</si>
  <si>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</si>
  <si>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</si>
  <si>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</si>
  <si>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</si>
  <si>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</si>
  <si>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</si>
  <si>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</si>
  <si>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</si>
  <si>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</si>
  <si>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</si>
  <si>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</si>
  <si>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</si>
  <si>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</si>
  <si>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</si>
  <si>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</si>
  <si>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</si>
  <si>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</si>
  <si>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</si>
  <si>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</si>
  <si>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</si>
  <si>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</si>
  <si>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</si>
  <si>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</si>
  <si>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</si>
  <si>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</si>
  <si>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</si>
  <si>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</si>
  <si>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</si>
  <si>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</si>
  <si>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</si>
  <si>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</si>
  <si>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</si>
  <si>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</si>
  <si>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</si>
  <si>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</si>
  <si>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</si>
  <si>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</si>
  <si>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</si>
  <si>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</si>
  <si>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</si>
  <si>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</si>
  <si>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</si>
  <si>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</si>
  <si>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</si>
  <si>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</si>
  <si>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</si>
  <si>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</si>
  <si>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</si>
  <si>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</si>
  <si>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</si>
  <si>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</si>
  <si>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</si>
  <si>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</si>
  <si>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</si>
  <si>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</si>
  <si>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</si>
  <si>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</si>
  <si>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</si>
  <si>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</si>
  <si>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</si>
  <si>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</si>
  <si>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</si>
  <si>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</si>
  <si>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</si>
  <si>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</si>
  <si>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</si>
  <si>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</si>
  <si>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</si>
  <si>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</si>
  <si>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</si>
  <si>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</si>
  <si>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</si>
  <si>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</si>
  <si>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</si>
  <si>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</si>
  <si>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</si>
  <si>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</si>
  <si>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</si>
  <si>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</si>
  <si>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</si>
  <si>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</si>
  <si>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</si>
  <si>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</si>
  <si>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</si>
  <si>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</si>
  <si>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</si>
  <si>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</si>
  <si>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</si>
  <si>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</si>
  <si>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</si>
  <si>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</si>
  <si>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</si>
  <si>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</si>
  <si>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</si>
  <si>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</si>
  <si>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</si>
  <si>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</si>
  <si>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</si>
  <si>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</si>
  <si>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</si>
  <si>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</si>
  <si>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</si>
  <si>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</si>
  <si>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</si>
  <si>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</si>
  <si>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</si>
  <si>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</si>
  <si>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</si>
  <si>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</si>
  <si>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</si>
  <si>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</si>
  <si>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</si>
  <si>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</si>
  <si>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</si>
  <si>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</si>
  <si>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</si>
  <si>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</si>
  <si>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</si>
  <si>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</si>
  <si>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</si>
  <si>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</si>
  <si>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</si>
  <si>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</si>
  <si>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</si>
  <si>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</si>
  <si>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</si>
  <si>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</si>
  <si>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</si>
  <si>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</si>
  <si>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</si>
  <si>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</si>
  <si>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</si>
  <si>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</si>
  <si>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</si>
  <si>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</si>
  <si>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</si>
  <si>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</si>
  <si>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</si>
  <si>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</si>
  <si>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</si>
  <si>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</si>
  <si>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</si>
  <si>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</si>
  <si>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</si>
  <si>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</si>
  <si>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</si>
  <si>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</si>
  <si>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</si>
  <si>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</si>
  <si>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</si>
  <si>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</si>
  <si>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</si>
  <si>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</si>
  <si>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</si>
  <si>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</si>
  <si>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</si>
  <si>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</si>
  <si>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</si>
  <si>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</si>
  <si>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</si>
  <si>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</si>
  <si>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</si>
  <si>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</si>
  <si>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</si>
  <si>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</si>
  <si>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</si>
  <si>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</si>
  <si>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</si>
  <si>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</si>
  <si>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</si>
  <si>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</si>
  <si>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</si>
  <si>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</si>
  <si>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</si>
  <si>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</si>
  <si>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</si>
  <si>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</si>
  <si>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</si>
  <si>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</si>
  <si>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</si>
  <si>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</si>
  <si>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</si>
  <si>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</si>
  <si>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</si>
  <si>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</si>
  <si>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</si>
  <si>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</si>
  <si>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</si>
  <si>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</si>
  <si>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</si>
  <si>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</si>
  <si>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</si>
  <si>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</si>
  <si>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</si>
  <si>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</si>
  <si>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</si>
  <si>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</si>
  <si>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</si>
  <si>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</si>
  <si>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</si>
  <si>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</si>
  <si>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</si>
  <si>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</si>
  <si>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</si>
  <si>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</si>
  <si>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</si>
  <si>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</si>
  <si>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</si>
  <si>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</si>
  <si>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</si>
  <si>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</si>
  <si>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</si>
  <si>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</si>
  <si>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</si>
  <si>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</si>
  <si>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</si>
  <si>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</si>
  <si>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</si>
  <si>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</si>
  <si>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</si>
  <si>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</si>
  <si>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</si>
  <si>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</si>
  <si>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</si>
  <si>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</si>
  <si>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</si>
  <si>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</si>
  <si>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</si>
  <si>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</si>
  <si>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</si>
  <si>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</si>
  <si>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</si>
  <si>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</si>
  <si>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</si>
  <si>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</si>
  <si>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</si>
  <si>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</si>
  <si>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</si>
  <si>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</si>
  <si>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</si>
  <si>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</si>
  <si>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</si>
  <si>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</si>
  <si>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</si>
  <si>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</si>
  <si>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</si>
  <si>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</si>
  <si>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</si>
  <si>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</si>
  <si>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</si>
  <si>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</si>
  <si>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</si>
  <si>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</si>
  <si>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</si>
  <si>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</si>
  <si>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</si>
  <si>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</si>
  <si>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</si>
  <si>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</si>
  <si>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</si>
  <si>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</si>
  <si>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</si>
  <si>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</si>
  <si>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</si>
  <si>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</si>
  <si>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</si>
  <si>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</si>
  <si>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</si>
  <si>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</si>
  <si>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</si>
  <si>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</si>
  <si>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</si>
  <si>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</si>
  <si>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</si>
  <si>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</si>
  <si>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</si>
  <si>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</si>
  <si>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</si>
  <si>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</si>
  <si>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</si>
  <si>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</si>
  <si>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</si>
  <si>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</si>
  <si>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</si>
  <si>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</si>
  <si>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</si>
  <si>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</si>
  <si>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</si>
  <si>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</si>
  <si>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</si>
  <si>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</si>
  <si>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</si>
  <si>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</si>
  <si>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</si>
  <si>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</si>
  <si>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</si>
  <si>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</si>
  <si>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</si>
  <si>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</si>
  <si>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</si>
  <si>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</si>
  <si>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</si>
  <si>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</si>
  <si>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</si>
  <si>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</si>
  <si>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</si>
  <si>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</si>
  <si>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</si>
  <si>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</si>
  <si>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</si>
  <si>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</si>
  <si>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</si>
  <si>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</si>
  <si>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</si>
  <si>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</si>
  <si>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</si>
  <si>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</si>
  <si>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</si>
  <si>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</si>
  <si>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</si>
  <si>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</si>
  <si>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</si>
  <si>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</si>
  <si>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</si>
  <si>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</si>
  <si>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</si>
  <si>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</si>
  <si>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</si>
  <si>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</si>
  <si>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</si>
  <si>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</si>
  <si>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</si>
  <si>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</si>
  <si>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</si>
  <si>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</si>
  <si>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</si>
  <si>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</si>
  <si>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</si>
  <si>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</si>
  <si>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</si>
  <si>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</si>
  <si>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</si>
  <si>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</si>
  <si>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</si>
  <si>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</si>
  <si>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</si>
  <si>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</si>
  <si>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</si>
  <si>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</si>
  <si>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</si>
  <si>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</si>
  <si>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</si>
  <si>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</si>
  <si>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</si>
  <si>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</si>
  <si>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</si>
  <si>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</si>
  <si>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</si>
  <si>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</si>
  <si>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</si>
  <si>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</si>
  <si>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</si>
  <si>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</si>
  <si>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</si>
  <si>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</si>
  <si>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</si>
  <si>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</si>
  <si>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</si>
  <si>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</si>
  <si>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</si>
  <si>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</si>
  <si>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</si>
  <si>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</si>
  <si>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</si>
  <si>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</si>
  <si>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</si>
  <si>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</si>
  <si>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</si>
  <si>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</si>
  <si>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</si>
  <si>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</si>
  <si>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</si>
  <si>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</si>
  <si>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</si>
  <si>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</si>
  <si>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</si>
  <si>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</si>
  <si>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</si>
  <si>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</si>
  <si>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</si>
  <si>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</si>
  <si>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</si>
  <si>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</si>
  <si>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</si>
  <si>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</si>
  <si>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</si>
  <si>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</si>
  <si>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</si>
  <si>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</si>
  <si>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</si>
  <si>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</si>
  <si>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</si>
  <si>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</si>
  <si>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</si>
  <si>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</si>
  <si>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</si>
  <si>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</si>
  <si>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</si>
  <si>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</si>
  <si>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</si>
  <si>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</si>
  <si>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</si>
  <si>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</si>
  <si>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</si>
  <si>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</si>
  <si>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</si>
  <si>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</si>
  <si>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</si>
  <si>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</si>
  <si>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</si>
  <si>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</si>
  <si>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</si>
  <si>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</si>
  <si>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</si>
  <si>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</si>
  <si>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</si>
  <si>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</si>
  <si>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</si>
  <si>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</si>
  <si>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</si>
  <si>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</si>
  <si>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</si>
  <si>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</si>
  <si>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</si>
  <si>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</si>
  <si>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</si>
  <si>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</si>
  <si>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</si>
  <si>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</si>
  <si>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</si>
  <si>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</si>
  <si>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</si>
  <si>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</si>
  <si>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</si>
  <si>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</si>
  <si>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</si>
  <si>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</si>
  <si>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</si>
  <si>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</si>
  <si>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</si>
  <si>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</si>
  <si>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</si>
  <si>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</si>
  <si>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</si>
  <si>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</si>
  <si>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</si>
  <si>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</si>
  <si>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</si>
  <si>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</si>
  <si>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</si>
  <si>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</si>
  <si>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</si>
  <si>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</si>
  <si>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</si>
  <si>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</si>
  <si>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</si>
  <si>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</si>
  <si>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</si>
  <si>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</si>
  <si>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</si>
  <si>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</si>
  <si>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</si>
  <si>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</si>
  <si>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</si>
  <si>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</si>
  <si>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</si>
  <si>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</si>
  <si>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</si>
  <si>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</si>
  <si>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</si>
  <si>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</si>
  <si>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</si>
  <si>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</si>
  <si>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</si>
  <si>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</si>
  <si>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</si>
  <si>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</si>
  <si>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</si>
  <si>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</si>
  <si>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</si>
  <si>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</si>
  <si>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</si>
  <si>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</si>
  <si>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</si>
  <si>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</si>
  <si>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</si>
  <si>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</si>
  <si>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</si>
  <si>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</si>
  <si>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</si>
  <si>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</si>
  <si>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</si>
  <si>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</si>
  <si>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</si>
  <si>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</si>
  <si>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</si>
  <si>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</si>
  <si>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</si>
  <si>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</si>
  <si>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</si>
  <si>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</si>
  <si>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</si>
  <si>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</si>
  <si>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</si>
  <si>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</si>
  <si>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</si>
  <si>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</si>
  <si>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</si>
  <si>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</si>
  <si>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</si>
  <si>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</si>
  <si>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</si>
  <si>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</si>
  <si>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</si>
  <si>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</si>
  <si>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</si>
  <si>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</si>
  <si>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</si>
  <si>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</si>
  <si>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</si>
  <si>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</si>
  <si>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</si>
  <si>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</si>
  <si>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</si>
  <si>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</si>
  <si>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</si>
  <si>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</si>
  <si>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</si>
  <si>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</si>
  <si>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</si>
  <si>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</si>
  <si>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</si>
  <si>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</si>
  <si>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</si>
  <si>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</si>
  <si>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</si>
  <si>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</si>
  <si>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</si>
  <si>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</si>
  <si>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</si>
  <si>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</si>
  <si>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</si>
  <si>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</si>
  <si>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</si>
  <si>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</si>
  <si>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</si>
  <si>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</si>
  <si>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</si>
  <si>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</si>
  <si>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</si>
  <si>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</si>
  <si>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</si>
  <si>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</si>
  <si>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</si>
  <si>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</si>
  <si>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</si>
  <si>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</si>
  <si>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</si>
  <si>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</si>
  <si>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</si>
  <si>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</si>
  <si>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</si>
  <si>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</si>
  <si>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</si>
  <si>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</si>
  <si>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</si>
  <si>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</si>
  <si>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</si>
  <si>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</si>
  <si>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</si>
  <si>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</si>
  <si>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</si>
  <si>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</si>
  <si>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</si>
  <si>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</si>
  <si>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</si>
  <si>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</si>
  <si>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</si>
  <si>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</si>
  <si>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</si>
  <si>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</si>
  <si>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</si>
  <si>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</si>
  <si>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</si>
  <si>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</si>
  <si>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</si>
  <si>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</si>
  <si>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</si>
  <si>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</si>
  <si>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</si>
  <si>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</si>
  <si>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</si>
  <si>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</si>
  <si>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</si>
  <si>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</si>
  <si>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</si>
  <si>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</si>
  <si>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</si>
  <si>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</si>
  <si>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</si>
  <si>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</si>
  <si>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</si>
  <si>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</si>
  <si>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</si>
  <si>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</si>
  <si>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</si>
  <si>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</si>
  <si>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</si>
  <si>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</si>
  <si>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</si>
  <si>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</si>
  <si>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</si>
  <si>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</si>
  <si>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</si>
  <si>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</si>
  <si>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</si>
  <si>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</si>
  <si>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</si>
  <si>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</si>
  <si>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</si>
  <si>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</si>
  <si>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</si>
  <si>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</si>
  <si>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</si>
  <si>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</si>
  <si>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</si>
  <si>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</si>
  <si>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</si>
  <si>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</si>
  <si>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</si>
  <si>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</si>
  <si>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</si>
  <si>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</si>
  <si>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</si>
  <si>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</si>
  <si>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</si>
  <si>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</si>
  <si>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</si>
  <si>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</si>
  <si>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</si>
  <si>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</si>
  <si>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</si>
  <si>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</si>
  <si>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</si>
  <si>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</si>
  <si>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</si>
  <si>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</si>
  <si>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</si>
  <si>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</si>
  <si>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</si>
  <si>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</si>
  <si>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</si>
  <si>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</si>
  <si>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</si>
  <si>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</si>
  <si>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</si>
  <si>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</si>
  <si>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</si>
  <si>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</si>
  <si>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</si>
  <si>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</si>
  <si>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</si>
  <si>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</si>
  <si>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</si>
  <si>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</si>
  <si>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</si>
  <si>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</si>
  <si>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</si>
  <si>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</si>
  <si>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</si>
  <si>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</si>
  <si>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</si>
  <si>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</si>
  <si>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</si>
  <si>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</si>
  <si>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</si>
  <si>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</si>
  <si>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</si>
  <si>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</si>
  <si>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</si>
  <si>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</si>
  <si>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</si>
  <si>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</si>
  <si>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</si>
  <si>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</si>
  <si>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</si>
  <si>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</si>
  <si>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</si>
  <si>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</si>
  <si>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</si>
  <si>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</si>
  <si>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</si>
  <si>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</si>
  <si>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</si>
  <si>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</si>
  <si>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</si>
  <si>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</si>
  <si>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</si>
  <si>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</si>
  <si>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</si>
  <si>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</si>
  <si>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</si>
  <si>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</si>
  <si>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</si>
  <si>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</si>
  <si>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</si>
  <si>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</si>
  <si>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</si>
  <si>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</si>
  <si>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</si>
  <si>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</si>
  <si>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</si>
  <si>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</si>
  <si>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</si>
  <si>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</si>
  <si>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</si>
  <si>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</si>
  <si>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</si>
  <si>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</si>
  <si>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</si>
  <si>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</si>
  <si>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</si>
  <si>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</si>
  <si>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</si>
  <si>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</si>
  <si>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</si>
  <si>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</si>
  <si>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</si>
  <si>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</si>
  <si>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</si>
  <si>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</si>
  <si>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</si>
  <si>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</si>
  <si>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</si>
  <si>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</si>
  <si>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</si>
  <si>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</si>
  <si>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</si>
  <si>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</si>
  <si>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</si>
  <si>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</si>
  <si>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</si>
  <si>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</si>
  <si>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</si>
  <si>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</si>
  <si>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</si>
  <si>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</si>
  <si>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</si>
  <si>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</si>
  <si>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</si>
  <si>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</si>
  <si>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</si>
  <si>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</si>
  <si>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</si>
  <si>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</si>
  <si>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</si>
  <si>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</si>
  <si>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</si>
  <si>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</si>
  <si>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</si>
  <si>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</si>
  <si>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</si>
  <si>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</si>
  <si>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</si>
  <si>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</si>
  <si>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</si>
  <si>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</si>
  <si>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</si>
  <si>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</si>
  <si>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</si>
  <si>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</si>
  <si>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</si>
  <si>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</si>
  <si>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</si>
  <si>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</si>
  <si>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</si>
  <si>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</si>
  <si>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</si>
  <si>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</si>
  <si>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</si>
  <si>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</si>
  <si>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</si>
  <si>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</si>
  <si>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</si>
  <si>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</si>
  <si>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</si>
  <si>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</si>
  <si>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</si>
  <si>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</si>
  <si>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</si>
  <si>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</si>
  <si>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</si>
  <si>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</si>
  <si>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</si>
  <si>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</si>
  <si>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</si>
  <si>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</si>
  <si>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</si>
  <si>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</si>
  <si>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</si>
  <si>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</si>
  <si>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</si>
  <si>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</si>
  <si>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</si>
  <si>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</si>
  <si>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</si>
  <si>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</si>
  <si>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</si>
  <si>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</si>
  <si>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</si>
  <si>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</si>
  <si>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</si>
  <si>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</si>
  <si>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</si>
  <si>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</si>
  <si>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</si>
  <si>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</si>
  <si>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</si>
  <si>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</si>
  <si>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</si>
  <si>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</si>
  <si>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</si>
  <si>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</si>
  <si>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</si>
  <si>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</si>
  <si>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</si>
  <si>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</si>
  <si>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</si>
  <si>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</si>
  <si>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</si>
  <si>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</si>
  <si>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</si>
  <si>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</si>
  <si>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</si>
  <si>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</si>
  <si>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</si>
  <si>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</si>
  <si>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</si>
  <si>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</si>
  <si>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</si>
  <si>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</si>
  <si>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</si>
  <si>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</si>
  <si>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</si>
  <si>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</si>
  <si>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</si>
  <si>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</si>
  <si>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</si>
  <si>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</si>
  <si>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</si>
  <si>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</si>
  <si>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</si>
  <si>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</si>
  <si>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</si>
  <si>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</si>
  <si>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</si>
  <si>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</si>
  <si>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</si>
  <si>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</si>
  <si>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</si>
  <si>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</si>
  <si>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</si>
  <si>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</si>
  <si>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</si>
  <si>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</si>
  <si>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</si>
  <si>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</si>
  <si>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</si>
  <si>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</si>
  <si>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</si>
  <si>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</si>
  <si>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</si>
  <si>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</si>
  <si>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</si>
  <si>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</si>
  <si>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</si>
  <si>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</si>
  <si>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</si>
  <si>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</si>
  <si>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</si>
  <si>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</si>
  <si>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</si>
  <si>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</si>
  <si>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</si>
  <si>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</si>
  <si>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</si>
  <si>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</si>
  <si>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</si>
  <si>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</si>
  <si>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</si>
  <si>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</si>
  <si>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</si>
  <si>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</si>
  <si>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</si>
  <si>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</si>
  <si>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</si>
  <si>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</si>
  <si>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</si>
  <si>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</si>
  <si>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</si>
  <si>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</si>
  <si>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</si>
  <si>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</si>
  <si>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</si>
  <si>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</si>
  <si>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</si>
  <si>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</si>
  <si>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</si>
  <si>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</si>
  <si>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</si>
  <si>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</si>
  <si>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</si>
  <si>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</si>
  <si>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</si>
  <si>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</si>
  <si>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</si>
  <si>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</si>
  <si>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</si>
  <si>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</si>
  <si>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</si>
  <si>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</si>
  <si>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</si>
  <si>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</si>
  <si>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</si>
  <si>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</si>
  <si>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</si>
  <si>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</si>
  <si>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</si>
  <si>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</si>
  <si>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</si>
  <si>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</si>
  <si>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</si>
  <si>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</si>
  <si>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</si>
  <si>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</si>
  <si>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</si>
  <si>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</si>
  <si>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</si>
  <si>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</si>
  <si>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</si>
  <si>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</si>
  <si>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</si>
  <si>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</si>
  <si>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</si>
  <si>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</si>
  <si>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</si>
  <si>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</si>
  <si>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</si>
  <si>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</si>
  <si>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</si>
  <si>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</si>
  <si>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</si>
  <si>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</si>
  <si>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</si>
  <si>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</si>
  <si>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</si>
  <si>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</si>
  <si>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</si>
  <si>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</si>
  <si>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</si>
  <si>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</si>
  <si>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</si>
  <si>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</si>
  <si>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</si>
  <si>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</si>
  <si>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</si>
  <si>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</si>
  <si>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</si>
  <si>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</si>
  <si>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</si>
  <si>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</si>
  <si>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</si>
  <si>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</si>
  <si>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</si>
  <si>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</si>
  <si>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</si>
  <si>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</si>
  <si>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</si>
  <si>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</si>
  <si>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</si>
  <si>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</si>
  <si>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</si>
  <si>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</si>
  <si>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</si>
  <si>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</si>
  <si>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</si>
  <si>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</si>
  <si>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</si>
  <si>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</si>
  <si>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</si>
  <si>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</si>
  <si>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</si>
  <si>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</si>
  <si>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</si>
  <si>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</si>
  <si>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</si>
  <si>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</si>
  <si>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</si>
  <si>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</si>
  <si>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</si>
  <si>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</si>
  <si>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</si>
  <si>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</si>
  <si>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</si>
  <si>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</si>
  <si>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</si>
  <si>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</si>
  <si>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</si>
  <si>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</si>
  <si>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</si>
  <si>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</si>
  <si>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</si>
  <si>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</si>
  <si>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</si>
  <si>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</si>
  <si>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</si>
  <si>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</si>
  <si>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</si>
  <si>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</si>
  <si>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</si>
  <si>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</si>
  <si>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</si>
  <si>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</si>
  <si>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</si>
  <si>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</si>
  <si>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</si>
  <si>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</si>
  <si>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</si>
  <si>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</si>
  <si>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</si>
  <si>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</si>
  <si>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</si>
  <si>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</si>
  <si>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</si>
  <si>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</si>
  <si>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</si>
  <si>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</si>
  <si>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</si>
  <si>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</si>
  <si>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</si>
  <si>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</si>
  <si>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</si>
  <si>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</si>
  <si>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</si>
  <si>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</si>
  <si>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</si>
  <si>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</si>
  <si>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</si>
  <si>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</si>
  <si>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</si>
  <si>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</si>
  <si>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</si>
  <si>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</si>
  <si>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</si>
  <si>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</si>
  <si>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</si>
  <si>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</si>
  <si>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</si>
  <si>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</si>
  <si>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</si>
  <si>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</si>
  <si>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</si>
  <si>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</si>
  <si>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</si>
  <si>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</si>
  <si>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</si>
  <si>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</si>
  <si>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</si>
  <si>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</si>
  <si>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</si>
  <si>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</si>
  <si>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</si>
  <si>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</si>
  <si>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</si>
  <si>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</si>
  <si>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</si>
  <si>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</si>
  <si>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</si>
  <si>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</si>
  <si>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</si>
  <si>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</si>
  <si>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</si>
  <si>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</si>
  <si>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</si>
  <si>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</si>
  <si>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</si>
  <si>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</si>
  <si>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</si>
  <si>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</si>
  <si>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</si>
  <si>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</si>
  <si>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</si>
  <si>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</si>
  <si>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</si>
  <si>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</si>
  <si>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</si>
  <si>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</si>
  <si>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</si>
  <si>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</si>
  <si>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</si>
  <si>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</si>
  <si>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</si>
  <si>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</si>
  <si>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</si>
  <si>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</si>
  <si>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</si>
  <si>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</si>
  <si>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</si>
  <si>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</si>
  <si>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</si>
  <si>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</si>
  <si>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</si>
  <si>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</si>
  <si>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</si>
  <si>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</si>
  <si>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</si>
  <si>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</si>
  <si>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</si>
  <si>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</si>
  <si>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</si>
  <si>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</si>
  <si>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</si>
  <si>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</si>
  <si>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</si>
  <si>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</si>
  <si>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</si>
  <si>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</si>
  <si>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</si>
  <si>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</si>
  <si>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</si>
  <si>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</si>
  <si>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</si>
  <si>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</si>
  <si>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</si>
  <si>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</si>
  <si>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</si>
  <si>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</si>
  <si>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</si>
  <si>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</si>
  <si>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</si>
  <si>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</si>
  <si>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</si>
  <si>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</si>
  <si>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</si>
  <si>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</si>
  <si>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</si>
  <si>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</si>
  <si>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</si>
  <si>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</si>
  <si>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</si>
  <si>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</si>
  <si>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</si>
  <si>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</si>
  <si>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</si>
  <si>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</si>
  <si>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</si>
  <si>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</si>
  <si>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</si>
  <si>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</si>
  <si>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</si>
  <si>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</si>
  <si>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</si>
  <si>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</si>
  <si>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</si>
  <si>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</si>
  <si>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</si>
  <si>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</si>
  <si>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</si>
  <si>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</si>
  <si>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</si>
  <si>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</si>
  <si>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</si>
  <si>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</si>
  <si>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</si>
  <si>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</si>
  <si>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</si>
  <si>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</si>
  <si>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</si>
  <si>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</si>
  <si>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</si>
  <si>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</si>
  <si>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</si>
  <si>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</si>
  <si>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</si>
  <si>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</si>
  <si>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</si>
  <si>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</si>
  <si>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</si>
  <si>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</si>
  <si>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</si>
  <si>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</si>
  <si>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</si>
  <si>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</si>
  <si>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</si>
  <si>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</si>
  <si>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</si>
  <si>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</si>
  <si>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</si>
  <si>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</si>
  <si>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</si>
  <si>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</si>
  <si>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</si>
  <si>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</si>
  <si>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</si>
  <si>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</si>
  <si>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</si>
  <si>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</si>
  <si>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</si>
  <si>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</si>
  <si>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</si>
  <si>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</si>
  <si>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</si>
  <si>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</si>
  <si>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</si>
  <si>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</si>
  <si>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</si>
  <si>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</si>
  <si>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</si>
  <si>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</si>
  <si>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</si>
  <si>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</si>
  <si>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</si>
  <si>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</si>
  <si>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</si>
  <si>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</si>
  <si>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</si>
  <si>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</si>
  <si>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</si>
  <si>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</si>
  <si>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</si>
  <si>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</si>
  <si>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</si>
  <si>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</si>
  <si>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</si>
  <si>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</si>
  <si>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</si>
  <si>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</si>
  <si>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</si>
  <si>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</si>
  <si>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</si>
  <si>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</si>
  <si>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</si>
  <si>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</si>
  <si>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</si>
  <si>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</si>
  <si>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</si>
  <si>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</si>
  <si>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</si>
  <si>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</si>
  <si>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</si>
  <si>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</si>
  <si>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</si>
  <si>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</si>
  <si>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</si>
  <si>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</si>
  <si>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</si>
  <si>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</si>
  <si>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</si>
  <si>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</si>
  <si>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</si>
  <si>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</si>
  <si>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</si>
  <si>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</si>
  <si>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</si>
  <si>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</si>
  <si>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</si>
  <si>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</si>
  <si>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</si>
  <si>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</si>
  <si>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</si>
  <si>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</si>
  <si>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</si>
  <si>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</si>
  <si>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</si>
  <si>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</si>
  <si>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</si>
  <si>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</si>
  <si>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</si>
  <si>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</si>
  <si>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</si>
  <si>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</si>
  <si>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</si>
  <si>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</si>
  <si>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</si>
  <si>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</si>
  <si>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</si>
  <si>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</si>
  <si>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</si>
  <si>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</si>
  <si>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</si>
  <si>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</si>
  <si>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</si>
  <si>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</si>
  <si>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</si>
  <si>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</si>
  <si>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</si>
  <si>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</si>
  <si>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</si>
  <si>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</si>
  <si>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</si>
  <si>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</si>
  <si>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</si>
  <si>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</si>
  <si>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</si>
  <si>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</si>
  <si>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</si>
  <si>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</si>
  <si>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</si>
  <si>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</si>
  <si>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</si>
  <si>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</si>
  <si>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</si>
  <si>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</si>
  <si>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</si>
  <si>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</si>
  <si>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</si>
  <si>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</si>
  <si>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</si>
  <si>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</si>
  <si>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</si>
  <si>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</si>
  <si>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</si>
  <si>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</si>
  <si>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</si>
  <si>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</si>
  <si>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</si>
  <si>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</si>
  <si>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</si>
  <si>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</si>
  <si>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</si>
  <si>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</si>
  <si>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</si>
  <si>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</si>
  <si>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</si>
  <si>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</si>
  <si>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</si>
  <si>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</si>
  <si>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</si>
  <si>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</si>
  <si>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</si>
  <si>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</si>
  <si>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</si>
  <si>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</si>
  <si>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</si>
  <si>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</si>
  <si>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</si>
  <si>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</si>
  <si>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</si>
  <si>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</si>
  <si>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</si>
  <si>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</si>
  <si>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</si>
  <si>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</si>
  <si>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</si>
  <si>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</si>
  <si>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</si>
  <si>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</si>
  <si>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</si>
  <si>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</si>
  <si>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</si>
  <si>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</si>
  <si>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</si>
  <si>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</si>
  <si>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</si>
  <si>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</si>
  <si>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</si>
  <si>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</si>
  <si>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</si>
  <si>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</si>
  <si>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</si>
  <si>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</si>
  <si>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</si>
  <si>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</si>
  <si>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</si>
  <si>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</si>
  <si>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</si>
  <si>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</si>
  <si>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</si>
  <si>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</si>
  <si>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</si>
  <si>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</si>
  <si>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</si>
  <si>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</si>
  <si>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</si>
  <si>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</si>
  <si>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</si>
  <si>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</si>
  <si>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</si>
  <si>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</si>
  <si>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</si>
  <si>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</si>
  <si>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</si>
  <si>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</si>
  <si>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</si>
  <si>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</si>
  <si>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</si>
  <si>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</si>
  <si>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</si>
  <si>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</si>
  <si>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</si>
  <si>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</si>
  <si>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</si>
  <si>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</si>
  <si>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</si>
  <si>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</si>
  <si>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</si>
  <si>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</si>
  <si>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</si>
  <si>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</si>
  <si>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</si>
  <si>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</si>
  <si>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</si>
  <si>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</si>
  <si>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</si>
  <si>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</si>
  <si>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</si>
  <si>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</si>
  <si>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</si>
  <si>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</si>
  <si>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</si>
  <si>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</si>
  <si>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</si>
  <si>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</si>
  <si>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</si>
  <si>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</si>
  <si>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</si>
  <si>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</si>
  <si>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</si>
  <si>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</si>
  <si>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</si>
  <si>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</si>
  <si>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</si>
  <si>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</si>
  <si>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</si>
  <si>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</si>
  <si>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</si>
  <si>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</si>
  <si>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</si>
  <si>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</si>
  <si>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</si>
  <si>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</si>
  <si>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</si>
  <si>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</si>
  <si>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</si>
  <si>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</si>
  <si>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</si>
  <si>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</si>
  <si>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</si>
  <si>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</si>
  <si>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</si>
  <si>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</si>
  <si>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</si>
  <si>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</si>
  <si>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</si>
  <si>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</si>
  <si>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</si>
  <si>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</si>
  <si>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</si>
  <si>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</si>
  <si>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</si>
  <si>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</si>
  <si>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</si>
  <si>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</si>
  <si>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</si>
  <si>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</si>
  <si>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</si>
  <si>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</si>
  <si>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</si>
  <si>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</si>
  <si>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</si>
  <si>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</si>
  <si>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</si>
  <si>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</si>
  <si>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</si>
  <si>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</si>
  <si>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</si>
  <si>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</si>
  <si>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</si>
  <si>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</si>
  <si>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</si>
  <si>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</si>
  <si>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</si>
  <si>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</si>
  <si>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</si>
  <si>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</si>
  <si>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</si>
  <si>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</si>
  <si>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</si>
  <si>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</si>
  <si>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</si>
  <si>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</si>
  <si>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</si>
  <si>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</si>
  <si>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</si>
  <si>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</si>
  <si>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</si>
  <si>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</si>
  <si>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</si>
  <si>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</si>
  <si>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</si>
  <si>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</si>
  <si>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</si>
  <si>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</si>
  <si>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</si>
  <si>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</si>
  <si>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</si>
  <si>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</si>
  <si>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</si>
  <si>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</si>
  <si>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</si>
  <si>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</si>
  <si>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</si>
  <si>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</si>
  <si>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</si>
  <si>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</si>
  <si>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</si>
  <si>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</si>
  <si>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</si>
  <si>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</si>
  <si>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</si>
  <si>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</si>
  <si>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</si>
  <si>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</si>
  <si>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</si>
  <si>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</si>
  <si>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</si>
  <si>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</si>
  <si>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</si>
  <si>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</si>
  <si>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</si>
  <si>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</si>
  <si>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</si>
  <si>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</si>
  <si>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</si>
  <si>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</si>
  <si>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</si>
  <si>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</si>
  <si>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</si>
  <si>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</si>
  <si>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</si>
  <si>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</si>
  <si>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</si>
  <si>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</si>
  <si>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</si>
  <si>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</si>
  <si>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</si>
  <si>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</si>
  <si>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</si>
  <si>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</si>
  <si>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</si>
  <si>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</si>
  <si>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</si>
  <si>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</si>
  <si>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</si>
  <si>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</si>
  <si>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</si>
  <si>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</si>
  <si>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</si>
  <si>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</si>
  <si>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</si>
  <si>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</si>
  <si>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</si>
  <si>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</si>
  <si>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</si>
  <si>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</si>
  <si>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</si>
  <si>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</si>
  <si>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</si>
  <si>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</si>
  <si>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</si>
  <si>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</si>
  <si>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</si>
  <si>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</si>
  <si>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</si>
  <si>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</si>
  <si>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</si>
  <si>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</si>
  <si>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</si>
  <si>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</si>
  <si>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</si>
  <si>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</si>
  <si>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</si>
  <si>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</si>
  <si>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</si>
  <si>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</si>
  <si>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</si>
  <si>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</si>
  <si>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</si>
  <si>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</si>
  <si>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</si>
  <si>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</si>
  <si>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</si>
  <si>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</si>
  <si>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</si>
  <si>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</si>
  <si>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</si>
  <si>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</si>
  <si>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</si>
  <si>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</si>
  <si>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</si>
  <si>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</si>
  <si>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</si>
  <si>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</si>
  <si>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</si>
  <si>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</si>
  <si>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</si>
  <si>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</si>
  <si>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</si>
  <si>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</si>
  <si>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</si>
  <si>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</si>
  <si>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</si>
  <si>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</si>
  <si>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</si>
  <si>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</si>
  <si>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</si>
  <si>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</si>
  <si>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</si>
  <si>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</si>
  <si>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</si>
  <si>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</si>
  <si>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</si>
  <si>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</si>
  <si>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</si>
  <si>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</si>
  <si>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</si>
  <si>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</si>
  <si>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</si>
  <si>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</si>
  <si>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</si>
  <si>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</si>
  <si>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</si>
  <si>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</si>
  <si>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</si>
  <si>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</si>
  <si>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</si>
  <si>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</si>
  <si>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</si>
  <si>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</si>
  <si>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</si>
  <si>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</si>
  <si>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</si>
  <si>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</si>
  <si>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</si>
  <si>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</si>
  <si>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</si>
  <si>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</si>
  <si>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</si>
  <si>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</si>
  <si>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</si>
  <si>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</si>
  <si>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</si>
  <si>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</si>
  <si>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</si>
  <si>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</si>
  <si>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</si>
  <si>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</si>
  <si>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</si>
  <si>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</si>
  <si>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</si>
  <si>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</si>
  <si>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</si>
  <si>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</si>
  <si>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</si>
  <si>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</si>
  <si>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</si>
  <si>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</si>
  <si>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</si>
  <si>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</si>
  <si>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</si>
  <si>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</si>
  <si>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</si>
  <si>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</si>
  <si>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</si>
  <si>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</si>
  <si>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</si>
  <si>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</si>
  <si>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</si>
  <si>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</si>
  <si>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</si>
  <si>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</si>
  <si>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</si>
  <si>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</si>
  <si>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</si>
  <si>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</si>
  <si>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</si>
  <si>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</si>
  <si>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</si>
  <si>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</si>
  <si>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</si>
  <si>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</si>
  <si>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</si>
  <si>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</si>
  <si>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</si>
  <si>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</si>
  <si>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</si>
  <si>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</si>
  <si>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</si>
  <si>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</si>
  <si>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</si>
  <si>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</si>
  <si>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</si>
  <si>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</si>
  <si>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</si>
  <si>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</si>
  <si>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</si>
  <si>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</si>
  <si>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</si>
  <si>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</si>
  <si>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</si>
  <si>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</si>
  <si>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</si>
  <si>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</si>
  <si>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</si>
  <si>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</si>
  <si>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</si>
  <si>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</si>
  <si>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</si>
  <si>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</si>
  <si>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</si>
  <si>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</si>
  <si>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</si>
  <si>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</si>
  <si>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</si>
  <si>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</si>
  <si>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</si>
  <si>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</si>
  <si>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</si>
  <si>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</si>
  <si>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</si>
  <si>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</si>
  <si>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</si>
  <si>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</si>
  <si>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</si>
  <si>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</si>
  <si>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</si>
  <si>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</si>
  <si>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</si>
  <si>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</si>
  <si>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</si>
  <si>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</si>
  <si>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</si>
  <si>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</si>
  <si>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</si>
  <si>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</si>
  <si>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</si>
  <si>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</si>
  <si>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</si>
  <si>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</si>
  <si>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</si>
  <si>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</si>
  <si>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</si>
  <si>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</si>
  <si>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</si>
  <si>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</si>
  <si>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</si>
  <si>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</si>
  <si>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</si>
  <si>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</si>
  <si>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</si>
  <si>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</si>
  <si>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</si>
  <si>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</si>
  <si>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</si>
  <si>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</si>
  <si>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</si>
  <si>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</si>
  <si>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</si>
  <si>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</si>
  <si>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</si>
  <si>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</si>
  <si>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</si>
  <si>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</si>
  <si>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</si>
  <si>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</si>
  <si>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</si>
  <si>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</si>
  <si>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</si>
  <si>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</si>
  <si>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</si>
  <si>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</si>
  <si>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</si>
  <si>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</si>
  <si>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</si>
  <si>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</si>
  <si>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</si>
  <si>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</si>
  <si>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</si>
  <si>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</si>
  <si>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</si>
  <si>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</si>
  <si>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</si>
  <si>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</si>
  <si>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</si>
  <si>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</si>
  <si>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</si>
  <si>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</si>
  <si>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</si>
  <si>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</si>
  <si>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</si>
  <si>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</si>
  <si>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</si>
  <si>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</si>
  <si>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</si>
  <si>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</si>
  <si>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</si>
  <si>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</si>
  <si>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</si>
  <si>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</si>
  <si>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</si>
  <si>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</si>
  <si>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</si>
  <si>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</si>
  <si>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</si>
  <si>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</si>
  <si>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</si>
  <si>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</si>
  <si>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</si>
  <si>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</si>
  <si>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</si>
  <si>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</si>
  <si>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</si>
  <si>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</si>
  <si>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</si>
  <si>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</si>
  <si>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</si>
  <si>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</si>
  <si>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</si>
  <si>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</si>
  <si>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</si>
  <si>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</si>
  <si>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</si>
  <si>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</si>
  <si>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</si>
  <si>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</si>
  <si>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</si>
  <si>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</si>
  <si>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</si>
  <si>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</si>
  <si>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</si>
  <si>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</si>
  <si>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</si>
  <si>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</si>
  <si>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</si>
  <si>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</si>
  <si>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</si>
  <si>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</si>
  <si>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</si>
  <si>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</si>
  <si>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</si>
  <si>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</si>
  <si>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</si>
  <si>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</si>
  <si>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</si>
  <si>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</si>
  <si>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</si>
  <si>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</si>
  <si>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</si>
  <si>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</si>
  <si>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</si>
  <si>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</si>
  <si>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</si>
  <si>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</si>
  <si>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</si>
  <si>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</si>
  <si>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</si>
  <si>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</si>
  <si>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</si>
  <si>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</si>
  <si>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</si>
  <si>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</si>
  <si>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</si>
  <si>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</si>
  <si>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</si>
  <si>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</si>
  <si>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</si>
  <si>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</si>
  <si>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</si>
  <si>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</si>
  <si>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</si>
  <si>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</si>
  <si>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</si>
  <si>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</si>
  <si>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</si>
  <si>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</si>
  <si>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</si>
  <si>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</si>
  <si>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</si>
  <si>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</si>
  <si>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</si>
  <si>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</si>
  <si>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</si>
  <si>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</si>
  <si>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</si>
  <si>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</si>
  <si>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</si>
  <si>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</si>
  <si>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</si>
  <si>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</si>
  <si>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</si>
  <si>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</si>
  <si>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</si>
  <si>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</si>
  <si>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</si>
  <si>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</si>
  <si>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</si>
  <si>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</si>
  <si>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</si>
  <si>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</si>
  <si>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</si>
  <si>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</si>
  <si>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</si>
  <si>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</si>
  <si>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</si>
  <si>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</si>
  <si>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</si>
  <si>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</si>
  <si>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</si>
  <si>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</si>
  <si>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</si>
  <si>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</si>
  <si>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</si>
  <si>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</si>
  <si>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</si>
  <si>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</si>
  <si>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</si>
  <si>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</si>
  <si>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</si>
  <si>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</si>
  <si>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</si>
  <si>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</si>
  <si>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</si>
  <si>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</si>
  <si>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</si>
  <si>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</si>
  <si>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</si>
  <si>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</si>
  <si>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</si>
  <si>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</si>
  <si>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</si>
  <si>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</si>
  <si>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</si>
  <si>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</si>
  <si>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</si>
  <si>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</si>
  <si>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</si>
  <si>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</si>
  <si>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</si>
  <si>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</si>
  <si>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</si>
  <si>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</si>
  <si>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</si>
  <si>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</si>
  <si>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</si>
  <si>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</si>
  <si>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</si>
  <si>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</si>
  <si>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</si>
  <si>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</si>
  <si>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</si>
  <si>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</si>
  <si>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</si>
  <si>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</si>
  <si>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</si>
  <si>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</si>
  <si>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</si>
  <si>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</si>
  <si>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</si>
  <si>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</si>
  <si>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</si>
  <si>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</si>
  <si>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</si>
  <si>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</si>
  <si>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</si>
  <si>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</si>
  <si>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</si>
  <si>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</si>
  <si>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</si>
  <si>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</si>
  <si>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</si>
  <si>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</si>
  <si>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</si>
  <si>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</si>
  <si>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</si>
  <si>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</si>
  <si>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</si>
  <si>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</si>
  <si>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</si>
  <si>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</si>
  <si>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</si>
  <si>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</si>
  <si>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</si>
  <si>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</si>
  <si>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</si>
  <si>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</si>
  <si>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</si>
  <si>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</si>
  <si>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</si>
  <si>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</si>
  <si>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</si>
  <si>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</si>
  <si>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</si>
  <si>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</si>
  <si>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</si>
  <si>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</si>
  <si>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</si>
  <si>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</si>
  <si>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</si>
  <si>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</si>
  <si>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</si>
  <si>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</si>
  <si>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</si>
  <si>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</si>
  <si>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</si>
  <si>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</si>
  <si>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</si>
  <si>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</si>
  <si>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</si>
  <si>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</si>
  <si>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</si>
  <si>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</si>
  <si>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</si>
  <si>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</si>
  <si>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</si>
  <si>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</si>
  <si>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</si>
  <si>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</si>
  <si>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</si>
  <si>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</si>
  <si>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</si>
  <si>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</si>
  <si>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</si>
  <si>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</si>
  <si>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</si>
  <si>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</si>
  <si>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</si>
  <si>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</si>
  <si>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</si>
  <si>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</si>
  <si>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</si>
  <si>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</si>
  <si>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</si>
  <si>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</si>
  <si>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</si>
  <si>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</si>
  <si>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</si>
  <si>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</si>
  <si>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</si>
  <si>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</si>
  <si>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</si>
  <si>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</si>
  <si>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</si>
  <si>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</si>
  <si>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</si>
  <si>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</si>
  <si>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</si>
  <si>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</si>
  <si>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</si>
  <si>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</si>
  <si>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</si>
  <si>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</si>
  <si>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</si>
  <si>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</si>
  <si>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</si>
  <si>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</si>
  <si>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</si>
  <si>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</si>
  <si>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</si>
  <si>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</si>
  <si>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</si>
  <si>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</si>
  <si>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</si>
  <si>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</si>
  <si>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</si>
  <si>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</si>
  <si>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</si>
  <si>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</si>
  <si>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</si>
  <si>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</si>
  <si>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</si>
  <si>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</si>
  <si>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</si>
  <si>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</si>
  <si>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</si>
  <si>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</si>
  <si>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</si>
  <si>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</si>
  <si>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</si>
  <si>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</si>
  <si>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</si>
  <si>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</si>
  <si>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</si>
  <si>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</si>
  <si>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</si>
  <si>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</si>
  <si>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</si>
  <si>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</si>
  <si>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</si>
  <si>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</si>
  <si>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</si>
  <si>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</si>
  <si>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</si>
  <si>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</si>
  <si>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</si>
  <si>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</si>
  <si>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</si>
  <si>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</si>
  <si>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</si>
  <si>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</si>
  <si>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</si>
  <si>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</si>
  <si>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</si>
  <si>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</si>
  <si>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</si>
  <si>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</si>
  <si>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</si>
  <si>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</si>
  <si>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</si>
  <si>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</si>
  <si>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</si>
  <si>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</si>
  <si>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</si>
  <si>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</si>
  <si>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</si>
  <si>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</si>
  <si>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</si>
  <si>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</si>
  <si>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</si>
  <si>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</si>
  <si>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</si>
  <si>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</si>
  <si>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</si>
  <si>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</si>
  <si>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</si>
  <si>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</si>
  <si>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</si>
  <si>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</si>
  <si>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</si>
  <si>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</si>
  <si>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</si>
  <si>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</si>
  <si>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</si>
  <si>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</si>
  <si>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</si>
  <si>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</si>
  <si>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</si>
  <si>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</si>
  <si>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</si>
  <si>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</si>
  <si>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</si>
  <si>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</si>
  <si>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</si>
  <si>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</si>
  <si>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</si>
  <si>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</si>
  <si>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</si>
  <si>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</si>
  <si>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</si>
  <si>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</si>
  <si>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</si>
  <si>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</si>
  <si>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</si>
  <si>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</si>
  <si>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</si>
  <si>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</si>
  <si>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</si>
  <si>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</si>
  <si>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</si>
  <si>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</si>
  <si>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</si>
  <si>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</si>
  <si>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</si>
  <si>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</si>
  <si>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</si>
  <si>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</si>
  <si>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</si>
  <si>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</si>
  <si>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</si>
  <si>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</si>
  <si>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</si>
  <si>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</si>
  <si>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</si>
  <si>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</si>
  <si>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</si>
  <si>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</si>
  <si>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</si>
  <si>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</si>
  <si>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</si>
  <si>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</si>
  <si>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</si>
  <si>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</si>
  <si>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</si>
  <si>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</si>
  <si>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</si>
  <si>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</si>
  <si>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</si>
  <si>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</si>
  <si>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</si>
  <si>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</si>
  <si>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</si>
  <si>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</si>
  <si>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</si>
  <si>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</si>
  <si>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</si>
  <si>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</si>
  <si>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</si>
  <si>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</si>
  <si>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</si>
  <si>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</si>
  <si>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</si>
  <si>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</si>
  <si>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</si>
  <si>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</si>
  <si>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</si>
  <si>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</si>
  <si>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</si>
  <si>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</si>
  <si>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</si>
  <si>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</si>
  <si>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</si>
  <si>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</si>
  <si>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</si>
  <si>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</si>
  <si>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</si>
  <si>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</si>
  <si>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</si>
  <si>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</si>
  <si>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</si>
  <si>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</si>
  <si>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</si>
  <si>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</si>
  <si>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</si>
  <si>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</si>
  <si>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</si>
  <si>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</si>
  <si>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</si>
  <si>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</si>
  <si>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</si>
  <si>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</si>
  <si>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</si>
  <si>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</si>
  <si>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</si>
  <si>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</si>
  <si>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</si>
  <si>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</si>
  <si>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</si>
  <si>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</si>
  <si>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</si>
  <si>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</si>
  <si>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</si>
  <si>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</si>
  <si>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</si>
  <si>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</si>
  <si>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</si>
  <si>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</si>
  <si>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</si>
  <si>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</si>
  <si>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</si>
  <si>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</si>
  <si>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</si>
  <si>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</si>
  <si>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</si>
  <si>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</si>
  <si>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</si>
  <si>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</si>
  <si>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</si>
  <si>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</si>
  <si>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</si>
  <si>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</si>
  <si>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</si>
  <si>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</si>
  <si>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</si>
  <si>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</si>
  <si>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</si>
  <si>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</si>
  <si>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</si>
  <si>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</si>
  <si>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</si>
  <si>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</si>
  <si>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</si>
  <si>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</si>
  <si>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</si>
  <si>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</si>
  <si>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</si>
  <si>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</si>
  <si>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</si>
  <si>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</si>
  <si>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</si>
  <si>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</si>
  <si>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</si>
  <si>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</si>
  <si>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</si>
  <si>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</si>
  <si>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</si>
  <si>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</si>
  <si>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</si>
  <si>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</si>
  <si>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</si>
  <si>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</si>
  <si>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</si>
  <si>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</si>
  <si>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</si>
  <si>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</si>
  <si>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</si>
  <si>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</si>
  <si>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</si>
  <si>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</si>
  <si>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</si>
  <si>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</si>
  <si>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</si>
  <si>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</si>
  <si>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</si>
  <si>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</si>
  <si>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</si>
  <si>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</si>
  <si>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</si>
  <si>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</si>
  <si>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</si>
  <si>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</si>
  <si>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</si>
  <si>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</si>
  <si>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</si>
  <si>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</si>
  <si>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</si>
  <si>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</si>
  <si>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</si>
  <si>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</si>
  <si>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</si>
  <si>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</si>
  <si>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</si>
  <si>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</si>
  <si>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</si>
  <si>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</si>
  <si>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</si>
  <si>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</si>
  <si>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</si>
  <si>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</si>
  <si>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</si>
  <si>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</si>
  <si>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</si>
  <si>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</si>
  <si>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</si>
  <si>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</si>
  <si>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</si>
  <si>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</si>
  <si>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</si>
  <si>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</si>
  <si>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</si>
  <si>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</si>
  <si>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</si>
  <si>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</si>
  <si>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</si>
  <si>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</si>
  <si>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</si>
  <si>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</si>
  <si>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</si>
  <si>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</si>
  <si>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</si>
  <si>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</si>
  <si>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</si>
  <si>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</si>
  <si>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</si>
  <si>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</si>
  <si>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</si>
  <si>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</si>
  <si>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</si>
  <si>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</si>
  <si>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</si>
  <si>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</si>
  <si>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</si>
  <si>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</si>
  <si>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</si>
  <si>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</si>
  <si>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</si>
  <si>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</si>
  <si>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</si>
  <si>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</si>
  <si>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</si>
  <si>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</si>
  <si>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</si>
  <si>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</si>
  <si>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</si>
  <si>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</si>
  <si>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</si>
  <si>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</si>
  <si>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</si>
  <si>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</si>
  <si>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</si>
  <si>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</si>
  <si>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</si>
  <si>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</si>
  <si>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</si>
  <si>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</si>
  <si>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</si>
  <si>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</si>
  <si>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</si>
  <si>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</si>
  <si>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</si>
  <si>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</si>
  <si>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</si>
  <si>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</si>
  <si>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</si>
  <si>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</si>
  <si>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</si>
  <si>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</si>
  <si>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</si>
  <si>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</si>
  <si>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</si>
  <si>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</si>
  <si>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</si>
  <si>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</si>
  <si>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</si>
  <si>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</si>
  <si>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</si>
  <si>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</si>
  <si>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</si>
  <si>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</si>
  <si>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</si>
  <si>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</si>
  <si>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</si>
  <si>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</si>
  <si>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</si>
  <si>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</si>
  <si>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</si>
  <si>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</si>
  <si>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</si>
  <si>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</si>
  <si>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</si>
  <si>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</si>
  <si>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</si>
  <si>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</si>
  <si>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</si>
  <si>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</si>
  <si>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</si>
  <si>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</si>
  <si>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</si>
  <si>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</si>
  <si>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</si>
  <si>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</si>
  <si>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</si>
  <si>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</si>
  <si>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</si>
  <si>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</si>
  <si>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</si>
  <si>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</si>
  <si>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</si>
  <si>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</si>
  <si>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</si>
  <si>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</si>
  <si>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</si>
  <si>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</si>
  <si>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</si>
  <si>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</si>
  <si>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</si>
  <si>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</si>
  <si>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</si>
  <si>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</si>
  <si>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</si>
  <si>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</si>
  <si>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</si>
  <si>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</si>
  <si>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</si>
  <si>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</si>
  <si>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</si>
  <si>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</si>
  <si>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</si>
  <si>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</si>
  <si>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</si>
  <si>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</si>
  <si>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</si>
  <si>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</si>
  <si>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</si>
  <si>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</si>
  <si>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</si>
  <si>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</si>
  <si>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</si>
  <si>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</si>
  <si>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</si>
  <si>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</si>
  <si>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</si>
  <si>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</si>
  <si>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</si>
  <si>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</si>
  <si>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</si>
  <si>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</si>
  <si>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</si>
  <si>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</si>
  <si>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</si>
  <si>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</si>
  <si>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</si>
  <si>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</si>
  <si>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</si>
  <si>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</si>
  <si>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</si>
  <si>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</si>
  <si>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</si>
  <si>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</si>
  <si>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</si>
  <si>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</si>
  <si>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</si>
  <si>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</si>
  <si>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</si>
  <si>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</si>
  <si>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</si>
  <si>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</si>
  <si>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</si>
  <si>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</si>
  <si>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</si>
  <si>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</si>
  <si>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</si>
  <si>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</si>
  <si>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</si>
  <si>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</si>
  <si>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</si>
  <si>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</si>
  <si>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</si>
  <si>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</si>
  <si>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</si>
  <si>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</si>
  <si>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</si>
  <si>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</si>
  <si>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</si>
  <si>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</si>
  <si>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</si>
  <si>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</si>
  <si>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</si>
  <si>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</si>
  <si>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</si>
  <si>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</si>
  <si>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</si>
  <si>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</si>
  <si>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</si>
  <si>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</si>
  <si>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</si>
  <si>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</si>
  <si>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</si>
  <si>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</si>
  <si>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</si>
  <si>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</si>
  <si>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</si>
  <si>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</si>
  <si>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</si>
  <si>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</si>
  <si>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</si>
  <si>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</si>
  <si>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</si>
  <si>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</si>
  <si>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</si>
  <si>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</si>
  <si>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</si>
  <si>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</si>
  <si>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</si>
  <si>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</si>
  <si>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</si>
  <si>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</si>
  <si>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</si>
  <si>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</si>
  <si>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</si>
  <si>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</si>
  <si>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</si>
  <si>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</si>
  <si>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</si>
  <si>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</si>
  <si>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</si>
  <si>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</si>
  <si>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</si>
  <si>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</si>
  <si>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</si>
  <si>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</si>
  <si>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</si>
  <si>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</si>
  <si>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</si>
  <si>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</si>
  <si>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</si>
  <si>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</si>
  <si>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</si>
  <si>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</si>
  <si>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</si>
  <si>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</si>
  <si>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</si>
  <si>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</si>
  <si>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</si>
  <si>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</si>
  <si>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</si>
  <si>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</si>
  <si>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</si>
  <si>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</si>
  <si>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</si>
  <si>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</si>
  <si>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</si>
  <si>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</si>
  <si>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</si>
  <si>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</si>
  <si>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</si>
  <si>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</si>
  <si>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</si>
  <si>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</si>
  <si>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</si>
  <si>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</si>
  <si>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</si>
  <si>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</si>
  <si>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</si>
  <si>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</si>
  <si>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</si>
  <si>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</si>
  <si>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</si>
  <si>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</si>
  <si>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</si>
  <si>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</si>
  <si>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</si>
  <si>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</si>
  <si>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</si>
  <si>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</si>
  <si>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</si>
  <si>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</si>
  <si>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</si>
  <si>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</si>
  <si>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</si>
  <si>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</si>
  <si>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</si>
  <si>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</si>
  <si>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</si>
  <si>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</si>
  <si>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</si>
  <si>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</si>
  <si>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</si>
  <si>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</si>
  <si>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</si>
  <si>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</si>
  <si>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</si>
  <si>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</si>
  <si>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</si>
  <si>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</si>
  <si>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</si>
  <si>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</si>
  <si>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</si>
  <si>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</si>
  <si>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</si>
  <si>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</si>
  <si>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</si>
  <si>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</si>
  <si>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</si>
  <si>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</si>
  <si>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</si>
  <si>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</si>
  <si>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</si>
  <si>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</si>
  <si>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</si>
  <si>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</si>
  <si>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</si>
  <si>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</si>
  <si>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</si>
  <si>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</si>
  <si>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</si>
  <si>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</si>
  <si>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</si>
  <si>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</si>
  <si>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</si>
  <si>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</si>
  <si>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</si>
  <si>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</si>
  <si>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</si>
  <si>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</si>
  <si>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</si>
  <si>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</si>
  <si>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</si>
  <si>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</si>
  <si>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</si>
  <si>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</si>
  <si>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</si>
  <si>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</si>
  <si>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</si>
  <si>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</si>
  <si>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</si>
  <si>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</si>
  <si>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</si>
  <si>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</si>
  <si>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</si>
  <si>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</si>
  <si>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</si>
  <si>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</si>
  <si>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</si>
  <si>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</si>
  <si>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</si>
  <si>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</si>
  <si>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</si>
  <si>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</si>
  <si>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</si>
  <si>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</si>
  <si>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</si>
  <si>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</si>
  <si>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</si>
  <si>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</si>
  <si>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</si>
  <si>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</si>
  <si>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</si>
  <si>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</si>
  <si>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</si>
  <si>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</si>
  <si>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</si>
  <si>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</si>
  <si>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</si>
  <si>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</si>
  <si>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</si>
  <si>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</si>
  <si>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</si>
  <si>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</si>
  <si>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</si>
  <si>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</si>
  <si>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</si>
  <si>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</si>
  <si>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</si>
  <si>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</si>
  <si>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</si>
  <si>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</si>
  <si>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</si>
  <si>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</si>
  <si>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</si>
  <si>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</si>
  <si>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</si>
  <si>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</si>
  <si>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</si>
  <si>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</si>
  <si>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</si>
  <si>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</si>
  <si>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</si>
  <si>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</si>
  <si>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</si>
  <si>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</si>
  <si>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</si>
  <si>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</si>
  <si>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</si>
  <si>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</si>
  <si>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</si>
  <si>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</si>
  <si>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</si>
  <si>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</si>
  <si>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</si>
  <si>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</si>
  <si>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</si>
  <si>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</si>
  <si>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</si>
  <si>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</si>
  <si>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</si>
  <si>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</si>
  <si>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</si>
  <si>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</si>
  <si>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</si>
  <si>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</si>
  <si>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</si>
  <si>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</si>
  <si>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</si>
  <si>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</si>
  <si>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</si>
  <si>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</si>
  <si>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</si>
  <si>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</si>
  <si>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</si>
  <si>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</si>
  <si>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</si>
  <si>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</si>
  <si>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</si>
  <si>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</si>
  <si>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</si>
  <si>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</si>
  <si>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</si>
  <si>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</si>
  <si>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</si>
  <si>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</si>
  <si>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</si>
  <si>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</si>
  <si>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</si>
  <si>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</si>
  <si>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</si>
  <si>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</si>
  <si>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</si>
  <si>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</si>
  <si>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</si>
  <si>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</si>
  <si>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</si>
  <si>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</si>
  <si>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</si>
  <si>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</si>
  <si>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</si>
  <si>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</si>
  <si>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</si>
  <si>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</si>
  <si>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</si>
  <si>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</si>
  <si>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</si>
  <si>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</si>
  <si>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</si>
  <si>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</si>
  <si>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</si>
  <si>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</si>
  <si>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</si>
  <si>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</si>
  <si>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</si>
  <si>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</si>
  <si>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</si>
  <si>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</si>
  <si>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</si>
  <si>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</si>
  <si>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</si>
  <si>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</si>
  <si>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</si>
  <si>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</si>
  <si>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</si>
  <si>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</si>
  <si>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</si>
  <si>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</si>
  <si>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</si>
  <si>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</si>
  <si>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</si>
  <si>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</si>
  <si>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</si>
  <si>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</si>
  <si>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</si>
  <si>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</si>
  <si>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</si>
  <si>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</si>
  <si>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</si>
  <si>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</si>
  <si>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</si>
  <si>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</si>
  <si>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</si>
  <si>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</si>
  <si>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</si>
  <si>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</si>
  <si>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</si>
  <si>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</si>
  <si>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</si>
  <si>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</si>
  <si>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</si>
  <si>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</si>
  <si>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</si>
  <si>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</si>
  <si>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</si>
  <si>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</si>
  <si>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</si>
  <si>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</si>
  <si>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</si>
  <si>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</si>
  <si>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</si>
  <si>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</si>
  <si>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</si>
  <si>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</si>
  <si>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</si>
  <si>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</si>
  <si>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</si>
  <si>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</si>
  <si>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</si>
  <si>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</si>
  <si>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</si>
  <si>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</si>
  <si>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</si>
  <si>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</si>
  <si>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</si>
  <si>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</si>
  <si>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</si>
  <si>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</si>
  <si>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</si>
  <si>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</si>
  <si>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</si>
  <si>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</si>
  <si>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</si>
  <si>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</si>
  <si>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</si>
  <si>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</si>
  <si>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</si>
  <si>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</si>
  <si>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</si>
  <si>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</si>
  <si>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</si>
  <si>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</si>
  <si>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</si>
  <si>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</si>
  <si>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</si>
  <si>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</si>
  <si>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</si>
  <si>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</si>
  <si>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</si>
  <si>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</si>
  <si>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</si>
  <si>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</si>
  <si>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</si>
  <si>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</si>
  <si>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</si>
  <si>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</si>
  <si>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</si>
  <si>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</si>
  <si>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</si>
  <si>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</si>
  <si>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</si>
  <si>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</si>
  <si>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</si>
  <si>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</si>
  <si>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</si>
  <si>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</si>
  <si>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</si>
  <si>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</si>
  <si>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</si>
  <si>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</si>
  <si>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</si>
  <si>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</si>
  <si>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</si>
  <si>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</si>
  <si>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</si>
  <si>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</si>
  <si>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</si>
  <si>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</si>
  <si>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</si>
  <si>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</si>
  <si>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</si>
  <si>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</si>
  <si>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</si>
  <si>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</si>
  <si>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</si>
  <si>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</si>
  <si>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</si>
  <si>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</si>
  <si>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</si>
  <si>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</si>
  <si>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</si>
  <si>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</si>
  <si>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</si>
  <si>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</si>
  <si>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</si>
  <si>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</si>
  <si>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</si>
  <si>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</si>
  <si>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</si>
  <si>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</si>
  <si>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</si>
  <si>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</si>
  <si>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</si>
  <si>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</si>
  <si>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</si>
  <si>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</si>
  <si>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</si>
  <si>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</si>
  <si>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</si>
  <si>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</si>
  <si>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</si>
  <si>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</si>
  <si>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</si>
  <si>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</si>
  <si>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</si>
  <si>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</si>
  <si>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</si>
  <si>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</si>
  <si>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</si>
  <si>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</si>
  <si>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</si>
  <si>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</si>
  <si>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</si>
  <si>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</si>
  <si>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</si>
  <si>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</si>
  <si>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</si>
  <si>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</si>
  <si>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</si>
  <si>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</si>
  <si>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</si>
  <si>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</si>
  <si>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</si>
  <si>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</si>
  <si>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</si>
  <si>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</si>
  <si>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</si>
  <si>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</si>
  <si>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</si>
  <si>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</si>
  <si>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</si>
  <si>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</si>
  <si>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</si>
  <si>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</si>
  <si>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</si>
  <si>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</si>
  <si>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</si>
  <si>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</si>
  <si>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</si>
  <si>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</si>
  <si>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</si>
  <si>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</si>
  <si>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</si>
  <si>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</si>
  <si>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</si>
  <si>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</si>
  <si>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</si>
  <si>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</si>
  <si>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</si>
  <si>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</si>
  <si>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</si>
  <si>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</si>
  <si>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</si>
  <si>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</si>
  <si>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</si>
  <si>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</si>
  <si>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</si>
  <si>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</si>
  <si>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</si>
  <si>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</si>
  <si>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</si>
  <si>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</si>
  <si>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</si>
  <si>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</si>
  <si>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</si>
  <si>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</si>
  <si>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</si>
  <si>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</si>
  <si>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</si>
  <si>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</si>
  <si>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</si>
  <si>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</si>
  <si>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</si>
  <si>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</si>
  <si>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</si>
  <si>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</si>
  <si>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</si>
  <si>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</si>
  <si>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</si>
  <si>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</si>
  <si>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</si>
  <si>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</si>
  <si>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</si>
  <si>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</si>
  <si>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</si>
  <si>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</si>
  <si>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</si>
  <si>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</si>
  <si>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</si>
  <si>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</si>
  <si>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</si>
  <si>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</si>
  <si>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</si>
  <si>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</si>
  <si>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</si>
  <si>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</si>
  <si>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</si>
  <si>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</si>
  <si>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</si>
  <si>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</si>
  <si>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</si>
  <si>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</si>
  <si>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</si>
  <si>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</si>
  <si>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</si>
  <si>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</si>
  <si>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</si>
  <si>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</si>
  <si>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</si>
  <si>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</si>
  <si>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</si>
  <si>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</si>
  <si>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</si>
  <si>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</si>
  <si>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</si>
  <si>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</si>
  <si>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</si>
  <si>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</si>
  <si>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</si>
  <si>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</si>
  <si>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</si>
  <si>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</si>
  <si>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</si>
  <si>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</si>
  <si>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</si>
  <si>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</si>
  <si>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</si>
  <si>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</si>
  <si>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</si>
  <si>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</si>
  <si>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</si>
  <si>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</si>
  <si>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</si>
  <si>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</si>
  <si>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</si>
  <si>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</si>
  <si>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</si>
  <si>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</si>
  <si>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</si>
  <si>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</si>
  <si>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</si>
  <si>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</si>
  <si>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</si>
  <si>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</si>
  <si>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</si>
  <si>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</si>
  <si>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</si>
  <si>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</si>
  <si>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</si>
  <si>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</si>
  <si>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</si>
  <si>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</si>
  <si>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</si>
  <si>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</si>
  <si>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</si>
  <si>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</si>
  <si>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</si>
  <si>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</si>
  <si>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</si>
  <si>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</si>
  <si>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</si>
  <si>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</si>
  <si>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</si>
  <si>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</si>
  <si>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</si>
  <si>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</si>
  <si>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</si>
  <si>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</si>
  <si>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</si>
  <si>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</si>
  <si>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</si>
  <si>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</si>
  <si>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</si>
  <si>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</si>
  <si>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</si>
  <si>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</si>
  <si>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</si>
  <si>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</si>
  <si>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</si>
  <si>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</si>
  <si>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</si>
  <si>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</si>
  <si>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</si>
  <si>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</si>
  <si>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</si>
  <si>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</si>
  <si>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</si>
  <si>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</si>
  <si>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</si>
  <si>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</si>
  <si>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</si>
  <si>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</si>
  <si>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</si>
  <si>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</si>
  <si>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</si>
  <si>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</si>
  <si>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</si>
  <si>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</si>
  <si>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</si>
  <si>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</si>
  <si>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</si>
  <si>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</si>
  <si>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</si>
  <si>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</si>
  <si>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</si>
  <si>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</si>
  <si>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</si>
  <si>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</si>
  <si>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</si>
  <si>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</si>
  <si>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</si>
  <si>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</si>
  <si>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</si>
  <si>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</si>
  <si>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</si>
  <si>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</si>
  <si>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</si>
  <si>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</si>
  <si>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</si>
  <si>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</si>
  <si>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</si>
  <si>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</si>
  <si>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</si>
  <si>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</si>
  <si>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</si>
  <si>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</si>
  <si>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</si>
  <si>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</si>
  <si>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</si>
  <si>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</si>
  <si>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</si>
  <si>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</si>
  <si>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</si>
  <si>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</si>
  <si>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</si>
  <si>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</si>
  <si>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</si>
  <si>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</si>
  <si>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</si>
  <si>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</si>
  <si>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</si>
  <si>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</si>
  <si>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</si>
  <si>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</si>
  <si>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</si>
  <si>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</si>
  <si>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</si>
  <si>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</si>
  <si>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</si>
  <si>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</si>
  <si>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</si>
  <si>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</si>
  <si>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</si>
  <si>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</si>
  <si>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</si>
  <si>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</si>
  <si>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</si>
  <si>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</si>
  <si>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</si>
  <si>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</si>
  <si>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</si>
  <si>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</si>
  <si>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</si>
  <si>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</si>
  <si>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</si>
  <si>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</si>
  <si>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</si>
  <si>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</si>
  <si>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</si>
  <si>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</si>
  <si>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</si>
  <si>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</si>
  <si>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</si>
  <si>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</si>
  <si>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</si>
  <si>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</si>
  <si>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</si>
  <si>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</si>
  <si>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</si>
  <si>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</si>
  <si>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</si>
  <si>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</si>
  <si>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</si>
  <si>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</si>
  <si>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</si>
  <si>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</si>
  <si>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</si>
  <si>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</si>
  <si>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</si>
  <si>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</si>
  <si>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</si>
  <si>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</si>
  <si>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</si>
  <si>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</si>
  <si>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</si>
  <si>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</si>
  <si>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</si>
  <si>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</si>
  <si>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</si>
  <si>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</si>
  <si>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</si>
  <si>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</si>
  <si>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</si>
  <si>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</si>
  <si>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</si>
  <si>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</si>
  <si>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</si>
  <si>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</si>
  <si>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</si>
  <si>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</si>
  <si>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</si>
  <si>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</si>
  <si>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</si>
  <si>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</si>
  <si>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</si>
  <si>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</si>
  <si>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</si>
  <si>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</si>
  <si>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</si>
  <si>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</si>
  <si>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</si>
  <si>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</si>
  <si>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</si>
  <si>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</si>
  <si>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</si>
  <si>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</si>
  <si>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</si>
  <si>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</si>
  <si>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</si>
  <si>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</si>
  <si>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</si>
  <si>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</si>
  <si>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</si>
  <si>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</si>
  <si>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</si>
  <si>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</si>
  <si>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</si>
  <si>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</si>
  <si>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</si>
  <si>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</si>
  <si>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</si>
  <si>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</si>
  <si>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</si>
  <si>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</si>
  <si>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</si>
  <si>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</si>
  <si>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</si>
  <si>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</si>
  <si>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</si>
  <si>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</si>
  <si>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</si>
  <si>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</si>
  <si>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</si>
  <si>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</si>
  <si>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</si>
  <si>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</si>
  <si>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</si>
  <si>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</si>
  <si>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</si>
  <si>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</si>
  <si>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</si>
  <si>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</si>
  <si>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</si>
  <si>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</si>
  <si>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</si>
  <si>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</si>
  <si>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</si>
  <si>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</si>
  <si>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</si>
  <si>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</si>
  <si>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</si>
  <si>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</si>
  <si>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</si>
  <si>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</si>
  <si>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</si>
  <si>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</si>
  <si>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</si>
  <si>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</si>
  <si>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</si>
  <si>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</si>
  <si>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</si>
  <si>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</si>
  <si>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</si>
  <si>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</si>
  <si>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</si>
  <si>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</si>
  <si>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</si>
  <si>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</si>
  <si>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</si>
  <si>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</si>
  <si>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</si>
  <si>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</si>
  <si>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</si>
  <si>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</si>
  <si>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</si>
  <si>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</si>
  <si>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</si>
  <si>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</si>
  <si>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</si>
  <si>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</si>
  <si>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</si>
  <si>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</si>
  <si>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</si>
  <si>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</si>
  <si>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</si>
  <si>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</si>
  <si>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</si>
  <si>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</si>
  <si>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</si>
  <si>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</si>
  <si>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</si>
  <si>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</si>
  <si>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</si>
  <si>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</si>
  <si>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</si>
  <si>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</si>
  <si>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</si>
  <si>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</si>
  <si>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</si>
  <si>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</si>
  <si>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</si>
  <si>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</si>
  <si>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</si>
  <si>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</si>
  <si>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</si>
  <si>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</si>
  <si>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</si>
  <si>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</si>
  <si>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</si>
  <si>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</si>
  <si>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</si>
  <si>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</si>
  <si>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</si>
  <si>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</si>
  <si>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</si>
  <si>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</si>
  <si>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</si>
  <si>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</si>
  <si>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</si>
  <si>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</si>
  <si>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</si>
  <si>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</si>
  <si>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</si>
  <si>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</si>
  <si>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</si>
  <si>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</si>
  <si>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</si>
  <si>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</si>
  <si>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</si>
  <si>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</si>
  <si>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</si>
  <si>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</si>
  <si>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</si>
  <si>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</si>
  <si>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</si>
  <si>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</si>
  <si>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</si>
  <si>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</si>
  <si>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</si>
  <si>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</si>
  <si>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</si>
  <si>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</si>
  <si>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</si>
  <si>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</si>
  <si>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</si>
  <si>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</si>
  <si>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</si>
  <si>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</si>
  <si>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</si>
  <si>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</si>
  <si>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</si>
  <si>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</si>
  <si>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</si>
  <si>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</si>
  <si>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</si>
  <si>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</si>
  <si>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</si>
  <si>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</si>
  <si>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</si>
  <si>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</si>
  <si>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</si>
  <si>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</si>
  <si>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</si>
  <si>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</si>
  <si>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</si>
  <si>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</si>
  <si>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</si>
  <si>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</si>
  <si>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</si>
  <si>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</si>
  <si>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</si>
  <si>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</si>
  <si>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</si>
  <si>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</si>
  <si>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</si>
  <si>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</si>
  <si>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</si>
  <si>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</si>
  <si>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</si>
  <si>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</si>
  <si>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</si>
  <si>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</si>
  <si>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</si>
  <si>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</si>
  <si>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</si>
  <si>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</si>
  <si>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</si>
  <si>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</si>
  <si>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</si>
  <si>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</si>
  <si>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</si>
  <si>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</si>
  <si>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</si>
  <si>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</si>
  <si>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</si>
  <si>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</si>
  <si>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</si>
  <si>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</si>
  <si>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</si>
  <si>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</si>
  <si>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</si>
  <si>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</si>
  <si>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</si>
  <si>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</si>
  <si>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</si>
  <si>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</si>
  <si>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</si>
  <si>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</si>
  <si>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</si>
  <si>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</si>
  <si>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</si>
  <si>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</si>
  <si>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</si>
  <si>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</si>
  <si>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</si>
  <si>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</si>
  <si>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</si>
  <si>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</si>
  <si>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</si>
  <si>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</si>
  <si>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</si>
  <si>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</si>
  <si>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</si>
  <si>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</si>
  <si>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</si>
  <si>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</si>
  <si>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</si>
  <si>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</si>
  <si>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</si>
  <si>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</si>
  <si>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</si>
  <si>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</si>
  <si>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</si>
  <si>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</si>
  <si>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</si>
  <si>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</si>
  <si>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</si>
  <si>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</si>
  <si>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</si>
  <si>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</si>
  <si>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</si>
  <si>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</si>
  <si>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</si>
  <si>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</si>
  <si>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</si>
  <si>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</si>
  <si>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</si>
  <si>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</si>
  <si>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</si>
  <si>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</si>
  <si>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</si>
  <si>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</si>
  <si>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</si>
  <si>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</si>
  <si>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</si>
  <si>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</si>
  <si>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</si>
  <si>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</si>
  <si>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</si>
  <si>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</si>
  <si>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</si>
  <si>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</si>
  <si>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</si>
  <si>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</si>
  <si>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</si>
  <si>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</si>
  <si>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</si>
  <si>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</si>
  <si>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</si>
  <si>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</si>
  <si>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</si>
  <si>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</si>
  <si>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</si>
  <si>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</si>
  <si>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</si>
  <si>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</si>
  <si>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</si>
  <si>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</si>
  <si>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</si>
  <si>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</si>
  <si>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</si>
  <si>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</si>
  <si>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</si>
  <si>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</si>
  <si>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</si>
  <si>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</si>
  <si>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</si>
  <si>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</si>
  <si>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</si>
  <si>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</si>
  <si>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</si>
  <si>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</si>
  <si>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</si>
  <si>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</si>
  <si>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</si>
  <si>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</si>
  <si>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</si>
  <si>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</si>
  <si>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</si>
  <si>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</si>
  <si>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</si>
  <si>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</si>
  <si>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</si>
  <si>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</si>
  <si>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</si>
  <si>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</si>
  <si>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</si>
  <si>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</si>
  <si>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</si>
  <si>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</si>
  <si>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</si>
  <si>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</si>
  <si>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</si>
  <si>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</si>
  <si>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</si>
  <si>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</si>
  <si>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</si>
  <si>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</si>
  <si>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</si>
  <si>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</si>
  <si>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</si>
  <si>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</si>
  <si>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</si>
  <si>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</si>
  <si>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</si>
  <si>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</si>
  <si>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</si>
  <si>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</si>
  <si>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</si>
  <si>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</si>
  <si>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</si>
  <si>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</si>
  <si>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</si>
  <si>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</si>
  <si>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</si>
  <si>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</si>
  <si>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</si>
  <si>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</si>
  <si>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</si>
  <si>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</si>
  <si>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</si>
  <si>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</si>
  <si>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</si>
  <si>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</si>
  <si>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</si>
  <si>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</si>
  <si>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</si>
  <si>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</si>
  <si>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</si>
  <si>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</si>
  <si>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</si>
  <si>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</si>
  <si>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</si>
  <si>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</si>
  <si>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</si>
  <si>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</si>
  <si>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</si>
  <si>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</si>
  <si>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</si>
  <si>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</si>
  <si>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</si>
  <si>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</si>
  <si>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</si>
  <si>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</si>
  <si>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</si>
  <si>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</si>
  <si>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</si>
  <si>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</si>
  <si>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</si>
  <si>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</si>
  <si>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</si>
  <si>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</si>
  <si>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</si>
  <si>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</si>
  <si>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</si>
  <si>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</si>
  <si>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</si>
  <si>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</si>
  <si>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</si>
  <si>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</si>
  <si>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</si>
  <si>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</si>
  <si>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</si>
  <si>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</si>
  <si>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</si>
  <si>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</si>
  <si>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</si>
  <si>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</si>
  <si>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</si>
  <si>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</si>
  <si>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</si>
  <si>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</si>
  <si>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</si>
  <si>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</si>
  <si>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</si>
  <si>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</si>
  <si>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</si>
  <si>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</si>
  <si>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</si>
  <si>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</si>
  <si>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</si>
  <si>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</si>
  <si>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</si>
  <si>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</si>
  <si>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</si>
  <si>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</si>
  <si>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</si>
  <si>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</si>
  <si>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</si>
  <si>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</si>
  <si>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</si>
  <si>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</si>
  <si>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</si>
  <si>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</si>
  <si>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</si>
  <si>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</si>
  <si>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</si>
  <si>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</si>
  <si>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</si>
  <si>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</si>
  <si>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</si>
  <si>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</si>
  <si>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</si>
  <si>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</si>
  <si>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</si>
  <si>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</si>
  <si>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</si>
  <si>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</si>
  <si>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</si>
  <si>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</si>
  <si>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</si>
  <si>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</si>
  <si>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</si>
  <si>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</si>
  <si>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</si>
  <si>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</si>
  <si>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</si>
  <si>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</si>
  <si>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</si>
  <si>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</si>
  <si>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</si>
  <si>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</si>
  <si>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</si>
  <si>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</si>
  <si>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</si>
  <si>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</si>
  <si>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</si>
  <si>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</si>
  <si>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</si>
  <si>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</si>
  <si>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</si>
  <si>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</si>
  <si>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</si>
  <si>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</si>
  <si>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</si>
  <si>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</si>
  <si>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</si>
  <si>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</si>
  <si>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</si>
  <si>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</si>
  <si>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</si>
  <si>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</si>
  <si>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</si>
  <si>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</si>
  <si>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</si>
  <si>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</si>
  <si>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</si>
  <si>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</si>
  <si>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</si>
  <si>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</si>
  <si>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</si>
  <si>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</si>
  <si>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</si>
  <si>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</si>
  <si>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</si>
  <si>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</si>
  <si>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</si>
  <si>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</si>
  <si>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</si>
  <si>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</si>
  <si>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</si>
  <si>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</si>
  <si>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</si>
  <si>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</si>
  <si>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</si>
  <si>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</si>
  <si>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</si>
  <si>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</si>
  <si>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</si>
  <si>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</si>
  <si>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</si>
  <si>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</si>
  <si>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</si>
  <si>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</si>
  <si>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</si>
  <si>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</si>
  <si>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</si>
  <si>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</si>
  <si>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</si>
  <si>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</si>
  <si>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</si>
  <si>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</si>
  <si>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</si>
  <si>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</si>
  <si>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</si>
  <si>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</si>
  <si>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</si>
  <si>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</si>
  <si>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</si>
  <si>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</si>
  <si>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</si>
  <si>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</si>
  <si>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</si>
  <si>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</si>
  <si>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</si>
  <si>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</si>
  <si>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</si>
  <si>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</si>
  <si>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</si>
  <si>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</si>
  <si>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</si>
  <si>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</si>
  <si>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</si>
  <si>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</si>
  <si>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</si>
  <si>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</si>
  <si>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</si>
  <si>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</si>
  <si>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</si>
  <si>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</si>
  <si>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</si>
  <si>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</si>
  <si>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</si>
  <si>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</si>
  <si>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</si>
  <si>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</si>
  <si>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</si>
  <si>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</si>
  <si>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</si>
  <si>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</si>
  <si>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</si>
  <si>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</si>
  <si>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</si>
  <si>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</si>
  <si>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</si>
  <si>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</si>
  <si>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</si>
  <si>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</si>
  <si>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</si>
  <si>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</si>
  <si>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</si>
  <si>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</si>
  <si>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</si>
  <si>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</si>
  <si>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</si>
  <si>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</si>
  <si>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</si>
  <si>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</si>
  <si>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</si>
  <si>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</si>
  <si>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</si>
  <si>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</si>
  <si>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</si>
  <si>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</si>
  <si>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</si>
  <si>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</si>
  <si>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</si>
  <si>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</si>
  <si>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</si>
  <si>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</si>
  <si>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</si>
  <si>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</si>
  <si>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</si>
  <si>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</si>
  <si>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</si>
  <si>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</si>
  <si>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</si>
  <si>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</si>
  <si>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</si>
  <si>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</si>
  <si>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</si>
  <si>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</si>
  <si>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</si>
  <si>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</si>
  <si>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</si>
  <si>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</si>
  <si>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</si>
  <si>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</si>
  <si>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</si>
  <si>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</si>
  <si>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</si>
  <si>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</si>
  <si>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</si>
  <si>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</si>
  <si>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</si>
  <si>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</si>
  <si>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</si>
  <si>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</si>
  <si>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</si>
  <si>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</si>
  <si>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</si>
  <si>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</si>
  <si>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</si>
  <si>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</si>
  <si>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</si>
  <si>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</si>
  <si>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</si>
  <si>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</si>
  <si>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</si>
  <si>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</si>
  <si>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</si>
  <si>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</si>
  <si>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</si>
  <si>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</si>
  <si>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</si>
  <si>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</si>
  <si>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</si>
  <si>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</si>
  <si>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</si>
  <si>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</si>
  <si>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</si>
  <si>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</si>
  <si>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</si>
  <si>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</si>
  <si>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</si>
  <si>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</si>
  <si>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</si>
  <si>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</si>
  <si>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</si>
  <si>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</si>
  <si>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</si>
  <si>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</si>
  <si>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</si>
  <si>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</si>
  <si>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</si>
  <si>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</si>
  <si>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</si>
  <si>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</si>
  <si>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</si>
  <si>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</si>
  <si>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</si>
  <si>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</si>
  <si>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</si>
  <si>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</si>
  <si>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</si>
  <si>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</si>
  <si>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</si>
  <si>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</si>
  <si>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</si>
  <si>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</si>
  <si>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</si>
  <si>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</si>
  <si>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</si>
  <si>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</si>
  <si>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</si>
  <si>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</si>
  <si>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</si>
  <si>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</si>
  <si>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</si>
  <si>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</si>
  <si>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</si>
  <si>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</si>
  <si>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</si>
  <si>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</si>
  <si>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</si>
  <si>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</si>
  <si>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</si>
  <si>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</si>
  <si>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</si>
  <si>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</si>
  <si>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</si>
  <si>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</si>
  <si>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</si>
  <si>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</si>
  <si>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</si>
  <si>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</si>
  <si>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</si>
  <si>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</si>
  <si>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</si>
  <si>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</si>
  <si>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</si>
  <si>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</si>
  <si>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</si>
  <si>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</si>
  <si>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</si>
  <si>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</si>
  <si>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</si>
  <si>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</si>
  <si>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</si>
  <si>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</si>
  <si>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</si>
  <si>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</si>
  <si>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</si>
  <si>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</si>
  <si>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</si>
  <si>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</si>
  <si>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</si>
  <si>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</si>
  <si>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</si>
  <si>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</si>
  <si>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</si>
  <si>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</si>
  <si>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</si>
  <si>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</si>
  <si>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</si>
  <si>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</si>
  <si>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</si>
  <si>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</si>
  <si>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</si>
  <si>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</si>
  <si>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</si>
  <si>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</si>
  <si>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</si>
  <si>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</si>
  <si>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</si>
  <si>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</si>
  <si>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</si>
  <si>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</si>
  <si>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</si>
  <si>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</si>
  <si>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</si>
  <si>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</si>
  <si>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</si>
  <si>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</si>
  <si>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</si>
  <si>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</si>
  <si>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</si>
  <si>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</si>
  <si>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</si>
  <si>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</si>
  <si>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</si>
  <si>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</si>
  <si>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</si>
  <si>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</si>
  <si>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</si>
  <si>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</si>
  <si>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</si>
  <si>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</si>
  <si>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</si>
  <si>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</si>
  <si>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</si>
  <si>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</si>
  <si>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</si>
  <si>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</si>
  <si>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</si>
  <si>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</si>
  <si>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</si>
  <si>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</si>
  <si>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</si>
  <si>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</si>
  <si>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</si>
  <si>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</si>
  <si>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</si>
  <si>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</si>
  <si>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</si>
  <si>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</si>
  <si>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</si>
  <si>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</si>
  <si>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</si>
  <si>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</si>
  <si>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</si>
  <si>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</si>
  <si>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</si>
  <si>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</si>
  <si>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</si>
  <si>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</si>
  <si>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</si>
  <si>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</si>
  <si>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</si>
  <si>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</si>
  <si>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</si>
  <si>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</si>
  <si>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</si>
  <si>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</si>
  <si>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</si>
  <si>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</si>
  <si>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</si>
  <si>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</si>
  <si>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</si>
  <si>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</si>
  <si>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</si>
  <si>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</si>
  <si>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</si>
  <si>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</si>
  <si>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</si>
  <si>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</si>
  <si>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</si>
  <si>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</si>
  <si>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</si>
  <si>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</si>
  <si>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</si>
  <si>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</si>
  <si>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</si>
  <si>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</si>
  <si>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</si>
  <si>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</si>
  <si>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</si>
  <si>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</si>
  <si>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</si>
  <si>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</si>
  <si>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</si>
  <si>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</si>
  <si>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</si>
  <si>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</si>
  <si>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</si>
  <si>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</si>
  <si>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</si>
  <si>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</si>
  <si>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</si>
  <si>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</si>
  <si>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</si>
  <si>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</si>
  <si>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</si>
  <si>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</si>
  <si>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</si>
  <si>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</si>
  <si>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</si>
  <si>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</si>
  <si>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</si>
  <si>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</si>
  <si>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</si>
  <si>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</si>
  <si>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</si>
  <si>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</si>
  <si>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</si>
  <si>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</si>
  <si>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</si>
  <si>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</si>
  <si>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</si>
  <si>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</si>
  <si>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</si>
  <si>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</si>
  <si>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</si>
  <si>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</si>
  <si>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</si>
  <si>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</si>
  <si>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</si>
  <si>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</si>
  <si>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</si>
  <si>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</si>
  <si>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</si>
  <si>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</si>
  <si>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</si>
  <si>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</si>
  <si>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</si>
  <si>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</si>
  <si>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</si>
  <si>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</si>
  <si>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</si>
  <si>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</si>
  <si>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</si>
  <si>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</si>
  <si>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</si>
  <si>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</si>
  <si>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</si>
  <si>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</si>
  <si>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</si>
  <si>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</si>
  <si>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</si>
  <si>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</si>
  <si>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</si>
  <si>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</si>
  <si>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</si>
  <si>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</si>
  <si>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</si>
  <si>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</si>
  <si>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</si>
  <si>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</si>
  <si>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</si>
  <si>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</si>
  <si>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</si>
  <si>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</si>
  <si>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</si>
  <si>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</si>
  <si>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</si>
  <si>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</si>
  <si>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</si>
  <si>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</si>
  <si>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</si>
  <si>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</si>
  <si>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</si>
  <si>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</si>
  <si>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</si>
  <si>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</si>
  <si>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</si>
  <si>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</si>
  <si>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</si>
  <si>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</si>
  <si>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</si>
  <si>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</si>
  <si>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</si>
  <si>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</si>
  <si>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</si>
  <si>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</si>
  <si>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</si>
  <si>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</si>
  <si>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</si>
  <si>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</si>
  <si>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</si>
  <si>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</si>
  <si>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</si>
  <si>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</si>
  <si>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</si>
  <si>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</si>
  <si>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</si>
  <si>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</si>
  <si>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</si>
  <si>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</si>
  <si>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</si>
  <si>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</si>
  <si>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</si>
  <si>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</si>
  <si>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</si>
  <si>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</si>
  <si>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</si>
  <si>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</si>
  <si>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</si>
  <si>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</si>
  <si>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</si>
  <si>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</si>
  <si>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</si>
  <si>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</si>
  <si>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</si>
  <si>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</si>
  <si>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</si>
  <si>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</si>
  <si>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</si>
  <si>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</si>
  <si>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</si>
  <si>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</si>
  <si>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</si>
  <si>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</si>
  <si>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</si>
  <si>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</si>
  <si>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</si>
  <si>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</si>
  <si>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</si>
  <si>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</si>
  <si>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</si>
  <si>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</si>
  <si>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</si>
  <si>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</si>
  <si>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</si>
  <si>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</si>
  <si>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</si>
  <si>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</si>
  <si>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</si>
  <si>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</si>
  <si>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</si>
  <si>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</si>
  <si>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</si>
  <si>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</si>
  <si>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</si>
  <si>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</si>
  <si>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</si>
  <si>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</si>
  <si>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</si>
  <si>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</si>
  <si>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</si>
  <si>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</si>
  <si>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</si>
  <si>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</si>
  <si>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</si>
  <si>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</si>
  <si>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</si>
  <si>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</si>
  <si>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</si>
  <si>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</si>
  <si>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</si>
  <si>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</si>
  <si>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</si>
  <si>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</si>
  <si>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</si>
  <si>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</si>
  <si>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</si>
  <si>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</si>
  <si>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</si>
  <si>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</si>
  <si>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</si>
  <si>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</si>
  <si>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</si>
  <si>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</si>
  <si>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</si>
  <si>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</si>
  <si>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</si>
  <si>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</si>
  <si>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</si>
  <si>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</si>
  <si>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</si>
  <si>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</si>
  <si>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</si>
  <si>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</si>
  <si>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</si>
  <si>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</si>
  <si>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</si>
  <si>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</si>
  <si>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</si>
  <si>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</si>
  <si>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</si>
  <si>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</si>
  <si>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</si>
  <si>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</si>
  <si>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</si>
  <si>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</si>
  <si>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</si>
  <si>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</si>
  <si>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</si>
  <si>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</si>
  <si>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</si>
  <si>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</si>
  <si>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</si>
  <si>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</si>
  <si>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</si>
  <si>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</si>
  <si>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</si>
  <si>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</si>
  <si>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</si>
  <si>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</si>
  <si>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</si>
  <si>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</si>
  <si>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</si>
  <si>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</si>
  <si>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</si>
  <si>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</si>
  <si>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</si>
  <si>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</si>
  <si>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</si>
  <si>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</si>
  <si>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</si>
  <si>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</si>
  <si>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</si>
  <si>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</si>
  <si>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</si>
  <si>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</si>
  <si>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</si>
  <si>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</si>
  <si>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</si>
  <si>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</si>
  <si>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</si>
  <si>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</si>
  <si>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</si>
  <si>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</si>
  <si>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</si>
  <si>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</si>
  <si>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</si>
  <si>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</si>
  <si>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</si>
  <si>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</si>
  <si>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</si>
  <si>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</si>
  <si>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</si>
  <si>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</si>
  <si>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</si>
  <si>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</si>
  <si>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</si>
  <si>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</si>
  <si>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</si>
  <si>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</si>
  <si>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</si>
  <si>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</si>
  <si>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</si>
  <si>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</si>
  <si>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</si>
  <si>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</si>
  <si>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</si>
  <si>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</si>
  <si>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</si>
  <si>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</si>
  <si>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</si>
  <si>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</si>
  <si>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</si>
  <si>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</si>
  <si>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</si>
  <si>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</si>
  <si>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</si>
  <si>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</si>
  <si>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</si>
  <si>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</si>
  <si>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</si>
  <si>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</si>
  <si>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</si>
  <si>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</si>
  <si>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</si>
  <si>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</si>
  <si>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</si>
  <si>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</si>
  <si>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</si>
  <si>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</si>
  <si>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</si>
  <si>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</si>
  <si>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</si>
  <si>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</si>
  <si>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</si>
  <si>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</si>
  <si>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</si>
  <si>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</si>
  <si>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</si>
  <si>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</si>
  <si>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</si>
  <si>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</si>
  <si>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</si>
  <si>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</si>
  <si>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</si>
  <si>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</si>
  <si>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</si>
  <si>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</si>
  <si>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</si>
  <si>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</si>
  <si>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</si>
  <si>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</si>
  <si>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</si>
  <si>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</si>
  <si>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</si>
  <si>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</si>
  <si>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</si>
  <si>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</si>
  <si>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</si>
  <si>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</si>
  <si>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</si>
  <si>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</si>
  <si>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</si>
  <si>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</si>
  <si>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</si>
  <si>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</si>
  <si>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</si>
  <si>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</si>
  <si>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</si>
  <si>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</si>
  <si>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</si>
  <si>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</si>
  <si>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</si>
  <si>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</si>
  <si>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</si>
  <si>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</si>
  <si>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</si>
  <si>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</si>
  <si>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</si>
  <si>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</si>
  <si>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</si>
  <si>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</si>
  <si>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</si>
  <si>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</si>
  <si>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</si>
  <si>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</si>
  <si>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</si>
  <si>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</si>
  <si>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</si>
  <si>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</si>
  <si>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</si>
  <si>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</si>
  <si>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</si>
  <si>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</si>
  <si>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</si>
  <si>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</si>
  <si>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</si>
  <si>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</si>
  <si>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</si>
  <si>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</si>
  <si>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</si>
  <si>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</si>
  <si>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</si>
  <si>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</si>
  <si>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</si>
  <si>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</si>
  <si>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</si>
  <si>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</si>
  <si>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</si>
  <si>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</si>
  <si>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</si>
  <si>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</si>
  <si>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</si>
  <si>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</si>
  <si>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</si>
  <si>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</si>
  <si>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</si>
  <si>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</si>
  <si>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</si>
  <si>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</si>
  <si>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</si>
  <si>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</si>
  <si>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</si>
  <si>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</si>
  <si>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</si>
  <si>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</si>
  <si>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</si>
  <si>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</si>
  <si>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</si>
  <si>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</si>
  <si>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</si>
  <si>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</si>
  <si>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</si>
  <si>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</si>
  <si>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</si>
  <si>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</si>
  <si>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</si>
  <si>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</si>
  <si>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</si>
  <si>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</si>
  <si>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</si>
  <si>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</si>
  <si>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</si>
  <si>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</si>
  <si>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</si>
  <si>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</si>
  <si>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</si>
  <si>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</si>
  <si>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</si>
  <si>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</si>
  <si>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</si>
  <si>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</si>
  <si>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</si>
  <si>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</si>
  <si>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</si>
  <si>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</si>
  <si>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</si>
  <si>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</si>
  <si>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</si>
  <si>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</si>
  <si>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</si>
  <si>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</si>
  <si>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</si>
  <si>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</si>
  <si>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</si>
  <si>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</si>
  <si>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</si>
  <si>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</si>
  <si>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</si>
  <si>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</si>
  <si>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</si>
  <si>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</si>
  <si>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</si>
  <si>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</si>
  <si>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</si>
  <si>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</si>
  <si>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</si>
  <si>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</si>
  <si>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</si>
  <si>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</si>
  <si>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</si>
  <si>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</si>
  <si>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</si>
  <si>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</si>
  <si>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</si>
  <si>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</si>
  <si>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</si>
  <si>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</si>
  <si>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</si>
  <si>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</si>
  <si>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</si>
  <si>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</si>
  <si>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</si>
  <si>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</si>
  <si>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</si>
  <si>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</si>
  <si>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</si>
  <si>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</si>
  <si>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</si>
  <si>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</si>
  <si>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</si>
  <si>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</si>
  <si>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</si>
  <si>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</si>
  <si>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</si>
  <si>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</si>
  <si>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</si>
  <si>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</si>
  <si>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</si>
  <si>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</si>
  <si>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</si>
  <si>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</si>
  <si>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</si>
  <si>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</si>
  <si>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</si>
  <si>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</si>
  <si>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</si>
  <si>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</si>
  <si>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</si>
  <si>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</si>
  <si>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</si>
  <si>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</si>
  <si>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</si>
  <si>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</si>
  <si>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</si>
  <si>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</si>
  <si>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</si>
  <si>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</si>
  <si>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</si>
  <si>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</si>
  <si>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</si>
  <si>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</si>
  <si>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</si>
  <si>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</si>
  <si>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</si>
  <si>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</si>
  <si>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</si>
  <si>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</si>
  <si>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</si>
  <si>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</si>
  <si>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</si>
  <si>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</si>
  <si>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</si>
  <si>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</si>
  <si>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</si>
  <si>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</si>
  <si>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</si>
  <si>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</si>
  <si>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</si>
  <si>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</si>
  <si>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</si>
  <si>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</si>
  <si>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</si>
  <si>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</si>
  <si>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</si>
  <si>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</si>
  <si>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</si>
  <si>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</si>
  <si>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</si>
  <si>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</si>
  <si>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</si>
  <si>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</si>
  <si>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</si>
  <si>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</si>
  <si>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</si>
  <si>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</si>
  <si>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</si>
  <si>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</si>
  <si>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</si>
  <si>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</si>
  <si>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</si>
  <si>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</si>
  <si>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</si>
  <si>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</si>
  <si>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</si>
  <si>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</si>
  <si>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</si>
  <si>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</si>
  <si>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</si>
  <si>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</si>
  <si>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</si>
  <si>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</si>
  <si>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</si>
  <si>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</si>
  <si>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</si>
  <si>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</si>
  <si>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</si>
  <si>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</si>
  <si>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</si>
  <si>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</si>
  <si>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</si>
  <si>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</si>
  <si>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</si>
  <si>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</si>
  <si>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</si>
  <si>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</si>
  <si>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</si>
  <si>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</si>
  <si>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</si>
  <si>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</si>
  <si>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</si>
  <si>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</si>
  <si>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</si>
  <si>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</si>
  <si>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</si>
  <si>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</si>
  <si>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</si>
  <si>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</si>
  <si>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</si>
  <si>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</si>
  <si>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</si>
  <si>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</si>
  <si>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</si>
  <si>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</si>
  <si>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</si>
  <si>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</si>
  <si>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</si>
  <si>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</si>
  <si>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</si>
  <si>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</si>
  <si>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</si>
  <si>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</si>
  <si>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</si>
  <si>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</si>
  <si>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</si>
  <si>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</si>
  <si>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</si>
  <si>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</si>
  <si>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</si>
  <si>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</si>
  <si>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</si>
  <si>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</si>
  <si>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</si>
  <si>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</si>
  <si>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</si>
  <si>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</si>
  <si>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</si>
  <si>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</si>
  <si>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</si>
  <si>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</si>
  <si>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</si>
  <si>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</si>
  <si>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</si>
  <si>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</si>
  <si>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</si>
  <si>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</si>
  <si>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</si>
  <si>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</si>
  <si>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</si>
  <si>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</si>
  <si>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</si>
  <si>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</si>
  <si>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</si>
  <si>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</si>
  <si>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</si>
  <si>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</si>
  <si>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</si>
  <si>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</si>
  <si>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</si>
  <si>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</si>
  <si>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</si>
  <si>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</si>
  <si>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</si>
  <si>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</si>
  <si>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</si>
  <si>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</si>
  <si>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</si>
  <si>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</si>
  <si>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</si>
  <si>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</si>
  <si>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</si>
  <si>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</si>
  <si>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</si>
  <si>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</si>
  <si>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</si>
  <si>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</si>
  <si>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</si>
  <si>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</si>
  <si>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</si>
  <si>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</si>
  <si>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</si>
  <si>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</si>
  <si>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</si>
  <si>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</si>
  <si>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</si>
  <si>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</si>
  <si>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</si>
  <si>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</si>
  <si>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</si>
  <si>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</si>
  <si>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</si>
  <si>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</si>
  <si>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</si>
  <si>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</si>
  <si>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</si>
  <si>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</si>
  <si>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</si>
  <si>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</si>
  <si>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</si>
  <si>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</si>
  <si>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</si>
  <si>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</si>
  <si>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</si>
  <si>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</si>
  <si>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</si>
  <si>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</si>
  <si>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</si>
  <si>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</si>
  <si>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</si>
  <si>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</si>
  <si>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</si>
  <si>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</si>
  <si>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</si>
  <si>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</si>
  <si>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</si>
  <si>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</si>
  <si>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</si>
  <si>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</si>
  <si>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</si>
  <si>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</si>
  <si>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</si>
  <si>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</si>
  <si>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</si>
  <si>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</si>
  <si>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</si>
  <si>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</si>
  <si>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</si>
  <si>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</si>
  <si>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</si>
  <si>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</si>
  <si>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</si>
  <si>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</si>
  <si>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</si>
  <si>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</si>
  <si>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</si>
  <si>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</si>
  <si>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</si>
  <si>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</si>
  <si>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</si>
  <si>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</si>
  <si>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</si>
  <si>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</si>
  <si>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</si>
  <si>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</si>
  <si>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</si>
  <si>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</si>
  <si>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</si>
  <si>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</si>
  <si>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</si>
  <si>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</si>
  <si>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</si>
  <si>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</si>
  <si>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</si>
  <si>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</si>
  <si>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</si>
  <si>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</si>
  <si>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</si>
  <si>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</si>
  <si>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</si>
  <si>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</si>
  <si>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</si>
  <si>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</si>
  <si>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</si>
  <si>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</si>
  <si>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</si>
  <si>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</si>
  <si>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</si>
  <si>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</si>
  <si>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</si>
  <si>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</si>
  <si>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</si>
  <si>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</si>
  <si>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</si>
  <si>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</si>
  <si>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</si>
  <si>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</si>
  <si>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</si>
  <si>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</si>
  <si>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</si>
  <si>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</si>
  <si>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</si>
  <si>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</si>
  <si>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</si>
  <si>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</si>
  <si>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</si>
  <si>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</si>
  <si>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</si>
  <si>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</si>
  <si>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</si>
  <si>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</si>
  <si>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</si>
  <si>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</si>
  <si>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</si>
  <si>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</si>
  <si>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</si>
  <si>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</si>
  <si>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</si>
  <si>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</si>
  <si>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</si>
  <si>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</si>
  <si>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</si>
  <si>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</si>
  <si>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</si>
  <si>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</si>
  <si>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</si>
  <si>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</si>
  <si>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</si>
  <si>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</si>
  <si>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</si>
  <si>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</si>
  <si>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</si>
  <si>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</si>
  <si>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</si>
  <si>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</si>
  <si>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</si>
  <si>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</si>
  <si>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</si>
  <si>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</si>
  <si>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</si>
  <si>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</si>
  <si>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</si>
  <si>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</si>
  <si>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</si>
  <si>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</si>
  <si>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</si>
  <si>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</si>
  <si>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</si>
  <si>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</si>
  <si>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</si>
  <si>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</si>
  <si>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</si>
  <si>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</si>
  <si>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</si>
  <si>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</si>
  <si>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</si>
  <si>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</si>
  <si>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</si>
  <si>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</si>
  <si>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</si>
  <si>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</si>
  <si>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</si>
  <si>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</si>
  <si>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</si>
  <si>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</si>
  <si>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</si>
  <si>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</si>
  <si>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</si>
  <si>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</si>
  <si>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</si>
  <si>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</si>
  <si>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</si>
  <si>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</si>
  <si>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</si>
  <si>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</si>
  <si>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</si>
  <si>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</si>
  <si>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</si>
  <si>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</si>
  <si>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</si>
  <si>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</si>
  <si>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</si>
  <si>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</si>
  <si>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</si>
  <si>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</si>
  <si>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</si>
  <si>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</si>
  <si>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</si>
  <si>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</si>
  <si>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</si>
  <si>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</si>
  <si>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</si>
  <si>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</si>
  <si>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</si>
  <si>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</si>
  <si>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</si>
  <si>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</si>
  <si>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</si>
  <si>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</si>
  <si>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</si>
  <si>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</si>
  <si>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</si>
  <si>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</si>
  <si>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</si>
  <si>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</si>
  <si>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</si>
  <si>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</si>
  <si>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</si>
  <si>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</si>
  <si>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</si>
  <si>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</si>
  <si>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</si>
  <si>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</si>
  <si>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</si>
  <si>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</si>
  <si>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</si>
  <si>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</si>
  <si>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</si>
  <si>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</si>
  <si>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</si>
  <si>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</si>
  <si>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</si>
  <si>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</si>
  <si>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</si>
  <si>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</si>
  <si>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</si>
  <si>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</si>
  <si>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</si>
  <si>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</si>
  <si>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</si>
  <si>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</si>
  <si>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</si>
  <si>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</si>
  <si>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</si>
  <si>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</si>
  <si>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</si>
  <si>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</si>
  <si>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</si>
  <si>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</si>
  <si>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</si>
  <si>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</si>
  <si>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</si>
  <si>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</si>
  <si>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</si>
  <si>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</si>
  <si>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</si>
  <si>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</si>
  <si>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</si>
  <si>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</si>
  <si>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</si>
  <si>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</si>
  <si>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</si>
  <si>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</si>
  <si>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</si>
  <si>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</si>
  <si>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</si>
  <si>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</si>
  <si>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</si>
  <si>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</si>
  <si>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</si>
  <si>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</si>
  <si>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</si>
  <si>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</si>
  <si>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</si>
  <si>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</si>
  <si>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</si>
  <si>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</si>
  <si>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</si>
  <si>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</si>
  <si>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</si>
  <si>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</si>
  <si>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</si>
  <si>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</si>
  <si>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</si>
  <si>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</si>
  <si>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</si>
  <si>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</si>
  <si>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</si>
  <si>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</si>
  <si>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</si>
  <si>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</si>
  <si>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</si>
  <si>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</si>
  <si>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</si>
  <si>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</si>
  <si>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</si>
  <si>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</si>
  <si>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</si>
  <si>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</si>
  <si>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</si>
  <si>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</si>
  <si>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</si>
  <si>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</si>
  <si>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</si>
  <si>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</si>
  <si>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</si>
  <si>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</si>
  <si>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</si>
  <si>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</si>
  <si>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</si>
  <si>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</si>
  <si>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</si>
  <si>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</si>
  <si>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</si>
  <si>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</si>
  <si>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</si>
  <si>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</si>
  <si>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</si>
  <si>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</si>
  <si>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</si>
  <si>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</si>
  <si>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</si>
  <si>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</si>
  <si>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</si>
  <si>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</si>
  <si>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</si>
  <si>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</si>
  <si>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</si>
  <si>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</si>
  <si>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</si>
  <si>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</si>
  <si>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</si>
  <si>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</si>
  <si>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</si>
  <si>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</si>
  <si>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</si>
  <si>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</si>
  <si>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</si>
  <si>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</si>
  <si>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</si>
  <si>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</si>
  <si>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</si>
  <si>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</si>
  <si>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</si>
  <si>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</si>
  <si>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</si>
  <si>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</si>
  <si>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</si>
  <si>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</si>
  <si>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</si>
  <si>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</si>
  <si>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</si>
  <si>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</si>
  <si>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</si>
  <si>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</si>
  <si>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</si>
  <si>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</si>
  <si>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</si>
  <si>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</si>
  <si>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</si>
  <si>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</si>
  <si>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</si>
  <si>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</si>
  <si>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</si>
  <si>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</si>
  <si>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</si>
  <si>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</si>
  <si>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</si>
  <si>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</si>
  <si>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</si>
  <si>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</si>
  <si>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</si>
  <si>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</si>
  <si>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</si>
  <si>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</si>
  <si>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</si>
  <si>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</si>
  <si>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</si>
  <si>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</si>
  <si>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</si>
  <si>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</si>
  <si>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</si>
  <si>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</si>
  <si>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</si>
  <si>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</si>
  <si>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</si>
  <si>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</si>
  <si>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</si>
  <si>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</si>
  <si>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</si>
  <si>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</si>
  <si>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</si>
  <si>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</si>
  <si>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</si>
  <si>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</si>
  <si>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</si>
  <si>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</si>
  <si>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</si>
  <si>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</si>
  <si>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</si>
  <si>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</si>
  <si>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</si>
  <si>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</si>
  <si>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</si>
  <si>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</si>
  <si>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</si>
  <si>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</si>
  <si>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</si>
  <si>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</si>
  <si>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</si>
  <si>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</si>
  <si>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</si>
  <si>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</si>
  <si>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</si>
  <si>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</si>
  <si>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</si>
  <si>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</si>
  <si>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</si>
  <si>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</si>
  <si>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</si>
  <si>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</si>
  <si>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</si>
  <si>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</si>
  <si>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</si>
  <si>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</si>
  <si>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</si>
  <si>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</si>
  <si>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</si>
  <si>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</si>
  <si>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</si>
  <si>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</si>
  <si>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</si>
  <si>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</si>
  <si>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</si>
  <si>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</si>
  <si>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</si>
  <si>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</si>
  <si>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</si>
  <si>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</si>
  <si>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</si>
  <si>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</si>
  <si>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</si>
  <si>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</si>
  <si>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</si>
  <si>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</si>
  <si>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</si>
  <si>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</si>
  <si>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</si>
  <si>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</si>
  <si>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</si>
  <si>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</si>
  <si>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</si>
  <si>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</si>
  <si>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</si>
  <si>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</si>
  <si>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</si>
  <si>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</si>
  <si>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</si>
  <si>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</si>
  <si>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</si>
  <si>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</si>
  <si>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</si>
  <si>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</si>
  <si>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</si>
  <si>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</si>
  <si>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</si>
  <si>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</si>
  <si>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</si>
  <si>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</si>
  <si>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</si>
  <si>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</si>
  <si>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</si>
  <si>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</si>
  <si>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</si>
  <si>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</si>
  <si>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</si>
  <si>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</si>
  <si>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</si>
  <si>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</si>
  <si>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</si>
  <si>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</si>
  <si>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</si>
  <si>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</si>
  <si>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</si>
  <si>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</si>
  <si>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</si>
  <si>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</si>
  <si>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</si>
  <si>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</si>
  <si>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</si>
  <si>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</si>
  <si>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</si>
  <si>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</si>
  <si>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</si>
  <si>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</si>
  <si>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</si>
  <si>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</si>
  <si>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</si>
  <si>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</si>
  <si>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</si>
  <si>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</si>
  <si>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</si>
  <si>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</si>
  <si>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</si>
  <si>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</si>
  <si>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</si>
  <si>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</si>
  <si>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</si>
  <si>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</si>
  <si>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</si>
  <si>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</si>
  <si>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</si>
  <si>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</si>
  <si>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</si>
  <si>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</si>
  <si>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</si>
  <si>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</si>
  <si>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</si>
  <si>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</si>
  <si>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</si>
  <si>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</si>
  <si>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</si>
  <si>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</si>
  <si>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</si>
  <si>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</si>
  <si>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</si>
  <si>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</si>
  <si>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</si>
  <si>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</si>
  <si>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</si>
  <si>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</si>
  <si>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</si>
  <si>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</si>
  <si>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</si>
  <si>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</si>
  <si>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</si>
  <si>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</si>
  <si>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</si>
  <si>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</si>
  <si>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</si>
  <si>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</si>
  <si>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</si>
  <si>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</si>
  <si>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</si>
  <si>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</si>
  <si>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</si>
  <si>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</si>
  <si>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</si>
  <si>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</si>
  <si>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</si>
  <si>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</si>
  <si>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</si>
  <si>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</si>
  <si>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</si>
  <si>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</si>
  <si>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</si>
  <si>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</si>
  <si>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</si>
  <si>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</si>
  <si>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</si>
  <si>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</si>
  <si>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</si>
  <si>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</si>
  <si>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</si>
  <si>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</si>
  <si>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</si>
  <si>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</si>
  <si>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</si>
  <si>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</si>
  <si>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</si>
  <si>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</si>
  <si>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</si>
  <si>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</si>
  <si>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</si>
  <si>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</si>
  <si>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</si>
  <si>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</si>
  <si>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</si>
  <si>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</si>
  <si>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</si>
  <si>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</si>
  <si>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</si>
  <si>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</si>
  <si>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</si>
  <si>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</si>
  <si>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</si>
  <si>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</si>
  <si>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</si>
  <si>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</si>
  <si>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</si>
  <si>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</si>
  <si>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</si>
  <si>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</si>
  <si>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</si>
  <si>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</si>
  <si>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</si>
  <si>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</si>
  <si>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</si>
  <si>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</si>
  <si>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</si>
  <si>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</si>
  <si>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</si>
  <si>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</si>
  <si>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</si>
  <si>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</si>
  <si>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</si>
  <si>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</si>
  <si>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</si>
  <si>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</si>
  <si>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</si>
  <si>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</si>
  <si>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</si>
  <si>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</si>
  <si>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</si>
  <si>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</si>
  <si>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</si>
  <si>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</si>
  <si>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</si>
  <si>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</si>
  <si>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</si>
  <si>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</si>
  <si>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</si>
  <si>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</si>
  <si>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</si>
  <si>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</si>
  <si>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</si>
  <si>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</si>
  <si>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</si>
  <si>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</si>
  <si>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</si>
  <si>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</si>
  <si>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</si>
  <si>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</si>
  <si>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</si>
  <si>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</si>
  <si>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</si>
  <si>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</si>
  <si>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</si>
  <si>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</si>
  <si>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</si>
  <si>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</si>
  <si>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</si>
  <si>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</si>
  <si>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</si>
  <si>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</si>
  <si>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</si>
  <si>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</si>
  <si>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</si>
  <si>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</si>
  <si>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</si>
  <si>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</si>
  <si>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</si>
  <si>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</si>
  <si>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</si>
  <si>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</si>
  <si>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</si>
  <si>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</si>
  <si>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</si>
  <si>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</si>
  <si>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</si>
  <si>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</si>
  <si>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</si>
  <si>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</si>
  <si>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</si>
  <si>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</si>
  <si>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</si>
  <si>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</si>
  <si>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</si>
  <si>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</si>
  <si>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</si>
  <si>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</si>
  <si>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</si>
  <si>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</si>
  <si>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</si>
  <si>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</si>
  <si>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</si>
  <si>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</si>
  <si>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</si>
  <si>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</si>
  <si>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</si>
  <si>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</si>
  <si>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</si>
  <si>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</si>
  <si>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</si>
  <si>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</si>
  <si>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</si>
  <si>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</si>
  <si>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</si>
  <si>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</si>
  <si>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</si>
  <si>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</si>
  <si>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</si>
  <si>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</si>
  <si>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</si>
  <si>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</si>
  <si>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</si>
  <si>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</si>
  <si>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</si>
  <si>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</si>
  <si>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</si>
  <si>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</si>
  <si>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</si>
  <si>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</si>
  <si>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</si>
  <si>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</si>
  <si>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</si>
  <si>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</si>
  <si>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</si>
  <si>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</si>
  <si>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</si>
  <si>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</si>
  <si>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</si>
  <si>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</si>
  <si>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</si>
  <si>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</si>
  <si>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</si>
  <si>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</si>
  <si>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</si>
  <si>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</si>
  <si>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</si>
  <si>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</si>
  <si>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</si>
  <si>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</si>
  <si>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</si>
  <si>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</si>
  <si>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</si>
  <si>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</si>
  <si>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</si>
  <si>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</si>
  <si>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</si>
  <si>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</si>
  <si>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</si>
  <si>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</si>
  <si>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</si>
  <si>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</si>
  <si>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</si>
  <si>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</si>
  <si>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</si>
  <si>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</si>
  <si>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</si>
  <si>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</si>
  <si>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</si>
  <si>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</si>
  <si>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</si>
  <si>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</si>
  <si>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</si>
  <si>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</si>
  <si>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</si>
  <si>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</si>
  <si>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</si>
  <si>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</si>
  <si>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</si>
  <si>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</si>
  <si>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</si>
  <si>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</si>
  <si>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</si>
  <si>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</si>
  <si>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</si>
  <si>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</si>
  <si>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</si>
  <si>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</si>
  <si>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</si>
  <si>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</si>
  <si>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</si>
  <si>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</si>
  <si>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</si>
  <si>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</si>
  <si>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</si>
  <si>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</si>
  <si>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</si>
  <si>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</si>
  <si>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</si>
  <si>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</si>
  <si>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</si>
  <si>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</si>
  <si>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</si>
  <si>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</si>
  <si>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</si>
  <si>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</si>
  <si>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</si>
  <si>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</si>
  <si>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</si>
  <si>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</si>
  <si>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</si>
  <si>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</si>
  <si>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</si>
  <si>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</si>
  <si>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</si>
  <si>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</si>
  <si>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</si>
  <si>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</si>
  <si>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</si>
  <si>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</si>
  <si>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</si>
  <si>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</si>
  <si>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</si>
  <si>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</si>
  <si>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</si>
  <si>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</si>
  <si>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</si>
  <si>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</si>
  <si>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</si>
  <si>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</si>
  <si>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</si>
  <si>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</si>
  <si>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</si>
  <si>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</si>
  <si>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</si>
  <si>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</si>
  <si>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</si>
  <si>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</si>
  <si>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</si>
  <si>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</si>
  <si>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</si>
  <si>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</si>
  <si>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</si>
  <si>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</si>
  <si>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</si>
  <si>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</si>
  <si>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</si>
  <si>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</si>
  <si>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</si>
  <si>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</si>
  <si>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</si>
  <si>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</si>
  <si>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</si>
  <si>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</si>
  <si>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</si>
  <si>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</si>
  <si>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</si>
  <si>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</si>
  <si>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</si>
  <si>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</si>
  <si>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</si>
  <si>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</si>
  <si>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</si>
  <si>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</si>
  <si>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</si>
  <si>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</si>
  <si>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</si>
  <si>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</si>
  <si>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</si>
  <si>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</si>
  <si>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</si>
  <si>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</si>
  <si>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</si>
  <si>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</si>
  <si>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</si>
  <si>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</si>
  <si>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</si>
  <si>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</si>
  <si>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</si>
  <si>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</si>
  <si>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</si>
  <si>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</si>
  <si>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</si>
  <si>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</si>
  <si>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</si>
  <si>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</si>
  <si>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</si>
  <si>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</si>
  <si>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</si>
  <si>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</si>
  <si>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</si>
  <si>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</si>
  <si>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</si>
  <si>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</si>
  <si>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</si>
  <si>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</si>
  <si>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</si>
  <si>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</si>
  <si>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</si>
  <si>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</si>
  <si>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</si>
  <si>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</si>
  <si>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</si>
  <si>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</si>
  <si>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</si>
  <si>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</si>
  <si>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</si>
  <si>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</si>
  <si>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</si>
  <si>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</si>
  <si>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</si>
  <si>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</si>
  <si>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</si>
  <si>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</si>
  <si>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</si>
  <si>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</si>
  <si>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</si>
  <si>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</si>
  <si>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</si>
  <si>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</si>
  <si>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</si>
  <si>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</si>
  <si>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</si>
  <si>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</si>
  <si>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</si>
  <si>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</si>
  <si>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</si>
  <si>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</si>
  <si>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</si>
  <si>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</si>
  <si>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</si>
  <si>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</si>
  <si>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</si>
  <si>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</si>
  <si>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</si>
  <si>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</si>
  <si>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</si>
  <si>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</si>
  <si>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</si>
  <si>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</si>
  <si>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</si>
  <si>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</si>
  <si>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</si>
  <si>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</si>
  <si>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</si>
  <si>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</si>
  <si>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</si>
  <si>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</si>
  <si>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</si>
  <si>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</si>
  <si>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</si>
  <si>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</si>
  <si>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</si>
  <si>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</si>
  <si>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</si>
  <si>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</si>
  <si>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</si>
  <si>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</si>
  <si>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</si>
  <si>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</si>
  <si>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</si>
  <si>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</si>
  <si>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</si>
  <si>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</si>
  <si>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</si>
  <si>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</si>
  <si>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</si>
  <si>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</si>
  <si>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</si>
  <si>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</si>
  <si>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</si>
  <si>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</si>
  <si>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</si>
  <si>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</si>
  <si>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</si>
  <si>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</si>
  <si>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</si>
  <si>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</si>
  <si>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</si>
  <si>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</si>
  <si>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</si>
  <si>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</si>
  <si>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</si>
  <si>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</si>
  <si>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</si>
  <si>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</si>
  <si>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</si>
  <si>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</si>
  <si>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</si>
  <si>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</si>
  <si>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</si>
  <si>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</si>
  <si>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</si>
  <si>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</si>
  <si>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</si>
  <si>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</si>
  <si>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</si>
  <si>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</si>
  <si>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</si>
  <si>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</si>
  <si>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</si>
  <si>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</si>
  <si>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</si>
  <si>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</si>
  <si>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</si>
  <si>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</si>
  <si>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</si>
  <si>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</si>
  <si>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</si>
  <si>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</si>
  <si>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</si>
  <si>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</si>
  <si>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</si>
  <si>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</si>
  <si>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</si>
  <si>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</si>
  <si>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</si>
  <si>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</si>
  <si>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</si>
  <si>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</si>
  <si>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</si>
  <si>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</si>
  <si>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</si>
  <si>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</si>
  <si>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</si>
  <si>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</si>
  <si>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</si>
  <si>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</si>
  <si>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</si>
  <si>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</si>
  <si>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</si>
  <si>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</si>
  <si>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</si>
  <si>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</si>
  <si>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</si>
  <si>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</si>
  <si>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</si>
  <si>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</si>
  <si>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</si>
  <si>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</si>
  <si>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</si>
  <si>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</si>
  <si>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</si>
  <si>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</si>
  <si>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</si>
  <si>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</si>
  <si>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</si>
  <si>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</si>
  <si>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</si>
  <si>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</si>
  <si>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</si>
  <si>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</si>
  <si>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</si>
  <si>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</si>
  <si>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</si>
  <si>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</si>
  <si>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</si>
  <si>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</si>
  <si>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</si>
  <si>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</si>
  <si>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</si>
  <si>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</si>
  <si>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</si>
  <si>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</si>
  <si>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</si>
  <si>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</si>
  <si>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</si>
  <si>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</si>
  <si>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</si>
  <si>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</si>
  <si>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</si>
  <si>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</si>
  <si>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</si>
  <si>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</si>
  <si>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</si>
  <si>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</si>
  <si>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</si>
  <si>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</si>
  <si>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</si>
  <si>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</si>
  <si>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</si>
  <si>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</si>
  <si>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</si>
  <si>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</si>
  <si>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</si>
  <si>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</si>
  <si>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</si>
  <si>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</si>
  <si>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</si>
  <si>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</si>
  <si>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</si>
  <si>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</si>
  <si>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</si>
  <si>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</si>
  <si>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</si>
  <si>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</si>
  <si>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</si>
  <si>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</si>
  <si>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</si>
  <si>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</si>
  <si>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</si>
  <si>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</si>
  <si>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</si>
  <si>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</si>
  <si>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</si>
  <si>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</si>
  <si>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</si>
  <si>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</si>
  <si>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</si>
  <si>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</si>
  <si>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</si>
  <si>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</si>
  <si>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</si>
  <si>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</si>
  <si>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</si>
  <si>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</si>
  <si>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</si>
  <si>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</si>
  <si>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</si>
  <si>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</si>
  <si>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</si>
  <si>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</si>
  <si>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</si>
  <si>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</si>
  <si>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</si>
  <si>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</si>
  <si>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</si>
  <si>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</si>
  <si>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</si>
  <si>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</si>
  <si>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</si>
  <si>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</si>
  <si>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</si>
  <si>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</si>
  <si>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</si>
  <si>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</si>
  <si>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</si>
  <si>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</si>
  <si>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</si>
  <si>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</si>
  <si>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</si>
  <si>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</si>
  <si>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</si>
  <si>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</si>
  <si>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</si>
  <si>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</si>
  <si>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</si>
  <si>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</si>
  <si>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</si>
  <si>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</si>
  <si>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</si>
  <si>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</si>
  <si>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</si>
  <si>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</si>
  <si>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</si>
  <si>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</si>
  <si>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</si>
  <si>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</si>
  <si>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</si>
  <si>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</si>
  <si>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</si>
  <si>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</si>
  <si>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</si>
  <si>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</si>
  <si>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</si>
  <si>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</si>
  <si>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</si>
  <si>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</si>
  <si>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</si>
  <si>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</si>
  <si>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</si>
  <si>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</si>
  <si>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</si>
  <si>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</si>
  <si>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</si>
  <si>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</si>
  <si>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</si>
  <si>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</si>
  <si>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</si>
  <si>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</si>
  <si>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</si>
  <si>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</si>
  <si>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</si>
  <si>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</si>
  <si>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</si>
  <si>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</si>
  <si>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</si>
  <si>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</si>
  <si>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</si>
  <si>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</si>
  <si>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</si>
  <si>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</si>
  <si>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</si>
  <si>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</si>
  <si>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</si>
  <si>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</si>
  <si>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</si>
  <si>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</si>
  <si>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</si>
  <si>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</si>
  <si>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</si>
  <si>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</si>
  <si>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</si>
  <si>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</si>
  <si>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</si>
  <si>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</si>
  <si>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</si>
  <si>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</si>
  <si>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</si>
  <si>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</si>
  <si>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</si>
  <si>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</si>
  <si>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</si>
  <si>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</si>
  <si>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</si>
  <si>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</si>
  <si>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</si>
  <si>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</si>
  <si>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</si>
  <si>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</si>
  <si>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</si>
  <si>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</si>
  <si>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</si>
  <si>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</si>
  <si>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</si>
  <si>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</si>
  <si>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</si>
  <si>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</si>
  <si>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</si>
  <si>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</si>
  <si>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</si>
  <si>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</si>
  <si>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</si>
  <si>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</si>
  <si>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</si>
  <si>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</si>
  <si>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</si>
  <si>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</si>
  <si>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</si>
  <si>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</si>
  <si>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</si>
  <si>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</si>
  <si>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</si>
  <si>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</si>
  <si>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</si>
  <si>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</si>
  <si>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</si>
  <si>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</si>
  <si>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</si>
  <si>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</si>
  <si>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</si>
  <si>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</si>
  <si>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</si>
  <si>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</si>
  <si>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</si>
  <si>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</si>
  <si>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</si>
  <si>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</si>
  <si>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</si>
  <si>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</si>
  <si>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</si>
  <si>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</si>
  <si>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</si>
  <si>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</si>
  <si>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</si>
  <si>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</si>
  <si>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</si>
  <si>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</si>
  <si>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</si>
  <si>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</si>
  <si>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</si>
  <si>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</si>
  <si>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</si>
  <si>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</si>
  <si>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</si>
  <si>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</si>
  <si>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</si>
  <si>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</si>
  <si>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</si>
  <si>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</si>
  <si>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</si>
  <si>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</si>
  <si>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</si>
  <si>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</si>
  <si>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</si>
  <si>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</si>
  <si>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</si>
  <si>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</si>
  <si>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</si>
  <si>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</si>
  <si>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</si>
  <si>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</si>
  <si>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</si>
  <si>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</si>
  <si>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</si>
  <si>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</si>
  <si>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</si>
  <si>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</si>
  <si>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</si>
  <si>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</si>
  <si>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</si>
  <si>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</si>
  <si>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</si>
  <si>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</si>
  <si>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</si>
  <si>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</si>
  <si>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</si>
  <si>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</si>
  <si>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</si>
  <si>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</si>
  <si>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</si>
  <si>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</si>
  <si>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</si>
  <si>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</si>
  <si>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</si>
  <si>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</si>
  <si>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</si>
  <si>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</si>
  <si>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</si>
  <si>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</si>
  <si>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</si>
  <si>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</si>
  <si>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</si>
  <si>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</si>
  <si>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</si>
  <si>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</si>
  <si>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</si>
  <si>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</si>
  <si>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</si>
  <si>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</si>
  <si>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</si>
  <si>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</si>
  <si>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</si>
  <si>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</si>
  <si>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</si>
  <si>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</si>
  <si>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</si>
  <si>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</si>
  <si>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</si>
  <si>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</si>
  <si>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</si>
  <si>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</si>
  <si>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</si>
  <si>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</si>
  <si>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</si>
  <si>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</si>
  <si>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</si>
  <si>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</si>
  <si>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</si>
  <si>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</si>
  <si>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</si>
  <si>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</si>
  <si>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</si>
  <si>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</si>
  <si>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</si>
  <si>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</si>
  <si>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</si>
  <si>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</si>
  <si>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</si>
  <si>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</si>
  <si>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</si>
  <si>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</si>
  <si>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</si>
  <si>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</si>
  <si>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</si>
  <si>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</si>
  <si>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</si>
  <si>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</si>
  <si>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</si>
  <si>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</si>
  <si>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</si>
  <si>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</si>
  <si>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</si>
  <si>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</si>
  <si>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</si>
  <si>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</si>
  <si>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</si>
  <si>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</si>
  <si>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</si>
  <si>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</si>
  <si>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</si>
  <si>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</si>
  <si>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</si>
  <si>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</si>
  <si>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</si>
  <si>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</si>
  <si>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</si>
  <si>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</si>
  <si>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</si>
  <si>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</si>
  <si>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</si>
  <si>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</si>
  <si>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</si>
  <si>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</si>
  <si>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</si>
  <si>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</si>
  <si>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</si>
  <si>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</si>
  <si>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</si>
  <si>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</si>
  <si>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</si>
  <si>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</si>
  <si>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</si>
  <si>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</si>
  <si>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</si>
  <si>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</si>
  <si>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</si>
  <si>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</si>
  <si>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</si>
  <si>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</si>
  <si>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</si>
  <si>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</si>
  <si>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</si>
  <si>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</si>
  <si>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</si>
  <si>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</si>
  <si>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</si>
  <si>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</si>
  <si>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</si>
  <si>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</si>
  <si>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</si>
  <si>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</si>
  <si>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</si>
  <si>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</si>
  <si>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</si>
  <si>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</si>
  <si>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</si>
  <si>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</si>
  <si>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</si>
  <si>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</si>
  <si>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</si>
  <si>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</si>
  <si>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</si>
  <si>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</si>
  <si>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</si>
  <si>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</si>
  <si>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</si>
  <si>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</si>
  <si>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</si>
  <si>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</si>
  <si>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</si>
  <si>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</si>
  <si>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</si>
  <si>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</si>
  <si>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</si>
  <si>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</si>
  <si>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</si>
  <si>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</si>
  <si>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</si>
  <si>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</si>
  <si>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</si>
  <si>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</si>
  <si>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</si>
  <si>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</si>
  <si>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</si>
  <si>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</si>
  <si>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</si>
  <si>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</si>
  <si>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</si>
  <si>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</si>
  <si>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</si>
  <si>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</si>
  <si>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</si>
  <si>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</si>
  <si>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</si>
  <si>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</si>
  <si>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</si>
  <si>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</si>
  <si>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</si>
  <si>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</si>
  <si>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</si>
  <si>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</si>
  <si>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</si>
  <si>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</si>
  <si>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</si>
  <si>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</si>
  <si>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</si>
  <si>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</si>
  <si>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</si>
  <si>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</si>
  <si>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</si>
  <si>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</si>
  <si>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</si>
  <si>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</si>
  <si>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</si>
  <si>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</si>
  <si>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</si>
  <si>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</si>
  <si>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</si>
  <si>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</si>
  <si>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</si>
  <si>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</si>
  <si>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</si>
  <si>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</si>
  <si>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</si>
  <si>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</si>
  <si>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</si>
  <si>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</si>
  <si>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</si>
  <si>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</si>
  <si>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</si>
  <si>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</si>
  <si>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</si>
  <si>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</si>
  <si>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</si>
  <si>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</si>
  <si>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</si>
  <si>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</si>
  <si>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</si>
  <si>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</si>
  <si>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</si>
  <si>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</si>
  <si>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</si>
  <si>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</si>
  <si>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</si>
  <si>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</si>
  <si>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</si>
  <si>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</si>
  <si>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</si>
  <si>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</si>
  <si>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</si>
  <si>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</si>
  <si>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</si>
  <si>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</si>
  <si>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</si>
  <si>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</si>
  <si>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</si>
  <si>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</si>
  <si>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</si>
  <si>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</si>
  <si>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</si>
  <si>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</si>
  <si>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</si>
  <si>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</si>
  <si>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</si>
  <si>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</si>
  <si>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</si>
  <si>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</si>
  <si>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</si>
  <si>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</si>
  <si>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</si>
  <si>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</si>
  <si>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</si>
  <si>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</si>
  <si>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</si>
  <si>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</si>
  <si>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</si>
  <si>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</si>
  <si>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</si>
  <si>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</si>
  <si>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</si>
  <si>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</si>
  <si>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</si>
  <si>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</si>
  <si>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</si>
  <si>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</si>
  <si>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</si>
  <si>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</si>
  <si>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</si>
  <si>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</si>
  <si>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</si>
  <si>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</si>
  <si>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</si>
  <si>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</si>
  <si>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</si>
  <si>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</si>
  <si>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</si>
  <si>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</si>
  <si>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</si>
  <si>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</si>
  <si>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</si>
  <si>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</si>
  <si>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</si>
  <si>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</si>
  <si>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</si>
  <si>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</si>
  <si>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</si>
  <si>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</si>
  <si>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</si>
  <si>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</si>
  <si>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</si>
  <si>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</si>
  <si>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</si>
  <si>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</si>
  <si>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</si>
  <si>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</si>
  <si>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</si>
  <si>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</si>
  <si>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</si>
  <si>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</si>
  <si>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</si>
  <si>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</si>
  <si>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</si>
  <si>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</si>
  <si>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</si>
  <si>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</si>
  <si>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</si>
  <si>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</si>
  <si>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</si>
  <si>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</si>
  <si>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</si>
  <si>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</si>
  <si>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</si>
  <si>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</si>
  <si>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</si>
  <si>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</si>
  <si>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</si>
  <si>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</si>
  <si>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</si>
  <si>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</si>
  <si>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</si>
  <si>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</si>
  <si>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</si>
  <si>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</si>
  <si>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</si>
  <si>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</si>
  <si>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</si>
  <si>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</si>
  <si>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</si>
  <si>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</si>
  <si>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</si>
  <si>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</si>
  <si>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</si>
  <si>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</si>
  <si>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</si>
  <si>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</si>
  <si>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</si>
  <si>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</si>
  <si>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</si>
  <si>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</si>
  <si>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</si>
  <si>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</si>
  <si>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</si>
  <si>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</si>
  <si>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</si>
  <si>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</si>
  <si>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</si>
  <si>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</si>
  <si>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</si>
  <si>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</si>
  <si>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</si>
  <si>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</si>
  <si>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</si>
  <si>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</si>
  <si>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</si>
  <si>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</si>
  <si>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</si>
  <si>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</si>
  <si>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</si>
  <si>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</si>
  <si>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</si>
  <si>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</si>
  <si>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</si>
  <si>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</si>
  <si>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</si>
  <si>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</si>
  <si>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</si>
  <si>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</si>
  <si>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</si>
  <si>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</si>
  <si>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</si>
  <si>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</si>
  <si>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</si>
  <si>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</si>
  <si>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</si>
  <si>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</si>
  <si>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</si>
  <si>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</si>
  <si>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</si>
  <si>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</si>
  <si>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</si>
  <si>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</si>
  <si>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</si>
  <si>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</si>
  <si>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</si>
  <si>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</si>
  <si>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</si>
  <si>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</si>
  <si>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</si>
  <si>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</si>
  <si>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</si>
  <si>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</si>
  <si>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</si>
  <si>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</si>
  <si>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</si>
  <si>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</si>
  <si>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</si>
  <si>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</si>
  <si>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</si>
  <si>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</si>
  <si>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</si>
  <si>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</si>
  <si>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</si>
  <si>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</si>
  <si>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</si>
  <si>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</si>
  <si>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</si>
  <si>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</si>
  <si>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</si>
  <si>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</si>
  <si>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</si>
  <si>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</si>
  <si>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</si>
  <si>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</si>
  <si>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</si>
  <si>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</si>
  <si>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</si>
  <si>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</si>
  <si>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</si>
  <si>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</si>
  <si>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</si>
  <si>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</si>
  <si>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</si>
  <si>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</si>
  <si>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</si>
  <si>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</si>
  <si>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</si>
  <si>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</si>
  <si>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</si>
  <si>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</si>
  <si>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</si>
  <si>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</si>
  <si>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</si>
  <si>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</si>
  <si>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</si>
  <si>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</si>
  <si>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</si>
  <si>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</si>
  <si>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</si>
  <si>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</si>
  <si>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</si>
  <si>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</si>
  <si>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</si>
  <si>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</si>
  <si>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</si>
  <si>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</si>
  <si>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</si>
  <si>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</si>
  <si>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</si>
  <si>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</si>
  <si>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</si>
  <si>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</si>
  <si>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</si>
  <si>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</si>
  <si>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</si>
  <si>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</si>
  <si>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</si>
  <si>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</si>
  <si>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</si>
  <si>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</si>
  <si>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</si>
  <si>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</si>
  <si>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</si>
  <si>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</si>
  <si>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</si>
  <si>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</si>
  <si>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</si>
  <si>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</si>
  <si>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</si>
  <si>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</si>
  <si>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</si>
  <si>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</si>
  <si>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</si>
  <si>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</si>
  <si>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</si>
  <si>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</si>
  <si>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</si>
  <si>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</si>
  <si>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</si>
  <si>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</si>
  <si>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</si>
  <si>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</si>
  <si>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</si>
  <si>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</si>
  <si>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</si>
  <si>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</si>
  <si>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</si>
  <si>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</si>
  <si>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</si>
  <si>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</si>
  <si>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</si>
  <si>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</si>
  <si>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</si>
  <si>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</si>
  <si>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</si>
  <si>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</si>
  <si>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</si>
  <si>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</si>
  <si>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</si>
  <si>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</si>
  <si>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</si>
  <si>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</si>
  <si>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</si>
  <si>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</si>
  <si>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</si>
  <si>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</si>
  <si>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</si>
  <si>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</si>
  <si>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</si>
  <si>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</si>
  <si>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</si>
  <si>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</si>
  <si>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</si>
  <si>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</si>
  <si>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</si>
  <si>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</si>
  <si>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</si>
  <si>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</si>
  <si>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</si>
  <si>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</si>
  <si>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</si>
  <si>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</si>
  <si>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</si>
  <si>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</si>
  <si>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</si>
  <si>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</si>
  <si>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</si>
  <si>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</si>
  <si>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</si>
  <si>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</si>
  <si>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</si>
  <si>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</si>
  <si>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</si>
  <si>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</si>
  <si>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</si>
  <si>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</si>
  <si>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</si>
  <si>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</si>
  <si>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</si>
  <si>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</si>
  <si>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</si>
  <si>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</si>
  <si>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</si>
  <si>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</si>
  <si>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</si>
  <si>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</si>
  <si>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</si>
  <si>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</si>
  <si>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</si>
  <si>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</si>
  <si>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</si>
  <si>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</si>
  <si>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</si>
  <si>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</si>
  <si>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</si>
  <si>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</si>
  <si>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</si>
  <si>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</si>
  <si>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</si>
  <si>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</si>
  <si>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</si>
  <si>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</si>
  <si>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</si>
  <si>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</si>
  <si>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</si>
  <si>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</si>
  <si>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</si>
  <si>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</si>
  <si>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</si>
  <si>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</si>
  <si>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</si>
  <si>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</si>
  <si>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</si>
  <si>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</si>
  <si>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</si>
  <si>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</si>
  <si>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</si>
  <si>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</si>
  <si>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</si>
  <si>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</si>
  <si>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</si>
  <si>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</si>
  <si>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</si>
  <si>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</si>
  <si>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</si>
  <si>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</si>
  <si>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</si>
  <si>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</si>
  <si>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</si>
  <si>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</si>
  <si>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</si>
  <si>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</si>
  <si>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</si>
  <si>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</si>
  <si>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</si>
  <si>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</si>
  <si>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</si>
  <si>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</si>
  <si>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</si>
  <si>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</si>
  <si>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</si>
  <si>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</si>
  <si>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</si>
  <si>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</si>
  <si>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</si>
  <si>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</si>
  <si>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</si>
  <si>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</si>
  <si>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</si>
  <si>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</si>
  <si>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</si>
  <si>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</si>
  <si>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</si>
  <si>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</si>
  <si>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</si>
  <si>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</si>
  <si>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</si>
  <si>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</si>
  <si>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</si>
  <si>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</si>
  <si>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</si>
  <si>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</si>
  <si>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</si>
  <si>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</si>
  <si>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</si>
  <si>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</si>
  <si>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</si>
  <si>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</si>
  <si>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</si>
  <si>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</si>
  <si>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</si>
  <si>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</si>
  <si>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</si>
  <si>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</si>
  <si>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</si>
  <si>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</si>
  <si>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</si>
  <si>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</si>
  <si>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</si>
  <si>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</si>
  <si>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</si>
  <si>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</si>
  <si>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</si>
  <si>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</si>
  <si>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</si>
  <si>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</si>
  <si>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</si>
  <si>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</si>
  <si>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</si>
  <si>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</si>
  <si>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</si>
  <si>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</si>
  <si>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</si>
  <si>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</si>
  <si>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</si>
  <si>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</si>
  <si>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</si>
  <si>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</si>
  <si>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</si>
  <si>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</si>
  <si>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</si>
  <si>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</si>
  <si>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</si>
  <si>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</si>
  <si>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</si>
  <si>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</si>
  <si>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</si>
  <si>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</si>
  <si>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</si>
  <si>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</si>
  <si>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</si>
  <si>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</si>
  <si>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</si>
  <si>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</si>
  <si>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</si>
  <si>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</si>
  <si>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</si>
  <si>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</si>
  <si>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</si>
  <si>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</si>
  <si>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</si>
  <si>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</si>
  <si>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</si>
  <si>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</si>
  <si>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</si>
  <si>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</si>
  <si>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</si>
  <si>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</si>
  <si>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</si>
  <si>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</si>
  <si>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</si>
  <si>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</si>
  <si>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</si>
  <si>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</si>
  <si>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</si>
  <si>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</si>
  <si>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</si>
  <si>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</si>
  <si>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</si>
  <si>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</si>
  <si>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</si>
  <si>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</si>
  <si>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</si>
  <si>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</si>
  <si>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</si>
  <si>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</si>
  <si>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</si>
  <si>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</si>
  <si>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</si>
  <si>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</si>
  <si>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</si>
  <si>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</si>
  <si>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</si>
  <si>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</si>
  <si>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</si>
  <si>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</si>
  <si>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</si>
  <si>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</si>
  <si>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</si>
  <si>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</si>
  <si>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</si>
  <si>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</si>
  <si>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</si>
  <si>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</si>
  <si>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</si>
  <si>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</si>
  <si>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</si>
  <si>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</si>
  <si>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</si>
  <si>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</si>
  <si>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</si>
  <si>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</si>
  <si>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</si>
  <si>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</si>
  <si>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</si>
  <si>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</si>
  <si>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</si>
  <si>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</si>
  <si>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</si>
  <si>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</si>
  <si>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</si>
  <si>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</si>
  <si>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</si>
  <si>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</si>
  <si>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</si>
  <si>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</si>
  <si>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</si>
  <si>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</si>
  <si>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</si>
  <si>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</si>
  <si>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</si>
  <si>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</si>
  <si>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</si>
  <si>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</si>
  <si>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</si>
  <si>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</si>
  <si>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</si>
  <si>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</si>
  <si>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</si>
  <si>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</si>
  <si>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</si>
  <si>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</si>
  <si>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</si>
  <si>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</si>
  <si>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</si>
  <si>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</si>
  <si>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</si>
  <si>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</si>
  <si>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</si>
  <si>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</si>
  <si>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</si>
  <si>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</si>
  <si>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</si>
  <si>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</si>
  <si>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</si>
  <si>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</si>
  <si>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</si>
  <si>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</si>
  <si>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</si>
  <si>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</si>
  <si>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</si>
  <si>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</si>
  <si>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</si>
  <si>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</si>
  <si>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</si>
  <si>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</si>
  <si>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</si>
  <si>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</si>
  <si>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</si>
  <si>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</si>
  <si>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</si>
  <si>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</si>
  <si>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</si>
  <si>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</si>
  <si>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</si>
  <si>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</si>
  <si>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</si>
  <si>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</si>
  <si>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</si>
  <si>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</si>
  <si>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</si>
  <si>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</si>
  <si>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</si>
  <si>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</si>
  <si>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</si>
  <si>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</si>
  <si>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</si>
  <si>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</si>
  <si>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</si>
  <si>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</si>
  <si>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</si>
  <si>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</si>
  <si>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</si>
  <si>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</si>
  <si>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</si>
  <si>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</si>
  <si>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</si>
  <si>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</si>
  <si>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</si>
  <si>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</si>
  <si>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</si>
  <si>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</si>
  <si>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</si>
  <si>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</si>
  <si>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</si>
  <si>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</si>
  <si>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</si>
  <si>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</si>
  <si>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</si>
  <si>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</si>
  <si>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</si>
  <si>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</si>
  <si>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</si>
  <si>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</si>
  <si>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</si>
  <si>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</si>
  <si>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</si>
  <si>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</si>
  <si>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</si>
  <si>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</si>
  <si>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</si>
  <si>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</si>
  <si>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</si>
  <si>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</si>
  <si>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</si>
  <si>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</si>
  <si>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</si>
  <si>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</si>
  <si>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</si>
  <si>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</si>
  <si>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</si>
  <si>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</si>
  <si>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</si>
  <si>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</si>
  <si>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</si>
  <si>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</si>
  <si>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</si>
  <si>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</si>
  <si>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</si>
  <si>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</si>
  <si>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</si>
  <si>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</si>
  <si>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</si>
  <si>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</si>
  <si>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</si>
  <si>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</si>
  <si>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</si>
  <si>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</si>
  <si>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</si>
  <si>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</si>
  <si>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</si>
  <si>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</si>
  <si>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</si>
  <si>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</si>
  <si>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</si>
  <si>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</si>
  <si>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</si>
  <si>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</si>
  <si>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</si>
  <si>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</si>
  <si>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</si>
  <si>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</si>
  <si>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</si>
  <si>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</si>
  <si>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</si>
  <si>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</si>
  <si>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</si>
  <si>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</si>
  <si>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</si>
  <si>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</si>
  <si>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</si>
  <si>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</si>
  <si>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</si>
  <si>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</si>
  <si>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</si>
  <si>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</si>
  <si>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</si>
  <si>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</si>
  <si>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</si>
  <si>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</si>
  <si>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</si>
  <si>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</si>
  <si>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</si>
  <si>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</si>
  <si>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</si>
  <si>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</si>
  <si>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</si>
  <si>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</si>
  <si>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</si>
  <si>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</si>
  <si>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</si>
  <si>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</si>
  <si>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</si>
  <si>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</si>
  <si>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</si>
  <si>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</si>
  <si>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</si>
  <si>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</si>
  <si>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</si>
  <si>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</si>
  <si>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</si>
  <si>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</si>
  <si>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</si>
  <si>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</si>
  <si>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</si>
  <si>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</si>
  <si>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</si>
  <si>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</si>
  <si>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</si>
  <si>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</si>
  <si>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</si>
  <si>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</si>
  <si>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</si>
  <si>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</si>
  <si>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</si>
  <si>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</si>
  <si>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</si>
  <si>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</si>
  <si>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</si>
  <si>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</si>
  <si>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</si>
  <si>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</si>
  <si>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</si>
  <si>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</si>
  <si>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</si>
  <si>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</si>
  <si>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</si>
  <si>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</si>
  <si>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</si>
  <si>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</si>
  <si>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</si>
  <si>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</si>
  <si>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</si>
  <si>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</si>
  <si>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</si>
  <si>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</si>
  <si>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</si>
  <si>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</si>
  <si>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</si>
  <si>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</si>
  <si>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</si>
  <si>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</si>
  <si>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</si>
  <si>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</si>
  <si>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</si>
  <si>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</si>
  <si>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</si>
  <si>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</si>
  <si>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</si>
  <si>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</si>
  <si>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</si>
  <si>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</si>
  <si>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</si>
  <si>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</si>
  <si>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</si>
  <si>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</si>
  <si>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</si>
  <si>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</si>
  <si>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</si>
  <si>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</si>
  <si>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</si>
  <si>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</si>
  <si>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</si>
  <si>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</si>
  <si>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</si>
  <si>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</si>
  <si>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</si>
  <si>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</si>
  <si>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</si>
  <si>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</si>
  <si>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</si>
  <si>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</si>
  <si>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</si>
  <si>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</si>
  <si>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</si>
  <si>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</si>
  <si>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</si>
  <si>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</si>
  <si>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</si>
  <si>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</si>
  <si>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</si>
  <si>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</si>
  <si>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</si>
  <si>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</si>
  <si>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</si>
  <si>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</si>
  <si>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</si>
  <si>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</si>
  <si>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</si>
  <si>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</si>
  <si>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</si>
  <si>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</si>
  <si>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</si>
  <si>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</si>
  <si>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</si>
  <si>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</si>
  <si>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</si>
  <si>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</si>
  <si>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</si>
  <si>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</si>
  <si>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</si>
  <si>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</si>
  <si>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</si>
  <si>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</si>
  <si>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</si>
  <si>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</si>
  <si>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</si>
  <si>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</si>
  <si>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</si>
  <si>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</si>
  <si>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</si>
  <si>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</si>
  <si>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</si>
  <si>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</si>
  <si>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</si>
  <si>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</si>
  <si>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</si>
  <si>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</si>
  <si>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</si>
  <si>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</si>
  <si>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</si>
  <si>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</si>
  <si>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</si>
  <si>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</si>
  <si>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</si>
  <si>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</si>
  <si>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</si>
  <si>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</si>
  <si>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</si>
  <si>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</si>
  <si>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</si>
  <si>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</si>
  <si>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</si>
  <si>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</si>
  <si>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</si>
  <si>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</si>
  <si>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</si>
  <si>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</si>
  <si>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</si>
  <si>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</si>
  <si>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</si>
  <si>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</si>
  <si>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</si>
  <si>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</si>
  <si>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</si>
  <si>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</si>
  <si>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</si>
  <si>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</si>
  <si>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</si>
  <si>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</si>
  <si>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</si>
  <si>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</si>
  <si>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</si>
  <si>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</si>
  <si>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</si>
  <si>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</si>
  <si>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</si>
  <si>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</si>
  <si>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</si>
  <si>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</si>
  <si>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</si>
  <si>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</si>
  <si>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</si>
  <si>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</si>
  <si>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</si>
  <si>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</si>
  <si>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</si>
  <si>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</si>
  <si>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</si>
  <si>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</si>
  <si>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</si>
  <si>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</si>
  <si>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</si>
  <si>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</si>
  <si>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</si>
  <si>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</si>
  <si>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</si>
  <si>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</si>
  <si>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</si>
  <si>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</si>
  <si>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</si>
  <si>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</si>
  <si>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</si>
  <si>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</si>
  <si>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</si>
  <si>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</si>
  <si>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</si>
  <si>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</si>
  <si>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</si>
  <si>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</si>
  <si>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</si>
  <si>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</si>
  <si>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</si>
  <si>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</si>
  <si>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</si>
  <si>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</si>
  <si>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</si>
  <si>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</si>
  <si>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</si>
  <si>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</si>
  <si>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</si>
  <si>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</si>
  <si>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</si>
  <si>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</si>
  <si>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</si>
  <si>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</si>
  <si>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</si>
  <si>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</si>
  <si>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</si>
  <si>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</si>
  <si>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</si>
  <si>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</si>
  <si>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</si>
  <si>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</si>
  <si>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</si>
  <si>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</si>
  <si>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</si>
  <si>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</si>
  <si>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</si>
  <si>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</si>
  <si>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</si>
  <si>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</si>
  <si>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</si>
  <si>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</si>
  <si>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</si>
  <si>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</si>
  <si>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</si>
  <si>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</si>
  <si>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</si>
  <si>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</si>
  <si>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</si>
  <si>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</si>
  <si>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</si>
  <si>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</si>
  <si>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</si>
  <si>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</si>
  <si>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</si>
  <si>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</si>
  <si>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</si>
  <si>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</si>
  <si>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</si>
  <si>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</si>
  <si>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</si>
  <si>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</si>
  <si>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</si>
  <si>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</si>
  <si>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</si>
  <si>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</si>
  <si>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</si>
  <si>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</si>
  <si>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</si>
  <si>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</si>
  <si>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</si>
  <si>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</si>
  <si>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</si>
  <si>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</si>
  <si>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</si>
  <si>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</si>
  <si>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</si>
  <si>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</si>
  <si>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</si>
  <si>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</si>
  <si>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</si>
  <si>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</si>
  <si>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</si>
  <si>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</si>
  <si>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</si>
  <si>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</si>
  <si>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</si>
  <si>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</si>
  <si>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</si>
  <si>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</si>
  <si>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</si>
  <si>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</si>
  <si>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</si>
  <si>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</si>
  <si>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</si>
  <si>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</si>
  <si>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</si>
  <si>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</si>
  <si>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</si>
  <si>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</si>
  <si>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</si>
  <si>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</si>
  <si>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</si>
  <si>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</si>
  <si>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</si>
  <si>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</si>
  <si>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</si>
  <si>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</si>
  <si>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</si>
  <si>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</si>
  <si>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</si>
  <si>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</si>
  <si>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</si>
  <si>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</si>
  <si>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</si>
  <si>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</si>
  <si>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</si>
  <si>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</si>
  <si>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</si>
  <si>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</si>
  <si>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</si>
  <si>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</si>
  <si>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</si>
  <si>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</si>
  <si>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</si>
  <si>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</si>
  <si>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</si>
  <si>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</si>
  <si>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</si>
  <si>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</si>
  <si>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</si>
  <si>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</si>
  <si>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</si>
  <si>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</si>
  <si>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</si>
  <si>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</si>
  <si>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</si>
  <si>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</si>
  <si>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</si>
  <si>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</si>
  <si>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</si>
  <si>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</si>
  <si>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</si>
  <si>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</si>
  <si>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</si>
  <si>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</si>
  <si>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</si>
  <si>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</si>
  <si>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</si>
  <si>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</si>
  <si>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</si>
  <si>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</si>
  <si>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</si>
  <si>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</si>
  <si>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</si>
  <si>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</si>
  <si>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</si>
  <si>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</si>
  <si>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</si>
  <si>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</si>
  <si>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</si>
  <si>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</si>
  <si>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</si>
  <si>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</si>
  <si>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</si>
  <si>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</si>
  <si>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</si>
  <si>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</si>
  <si>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</si>
  <si>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</si>
  <si>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</si>
  <si>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</si>
  <si>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</si>
  <si>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</si>
  <si>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</si>
  <si>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</si>
  <si>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</si>
  <si>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</si>
  <si>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</si>
  <si>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</si>
  <si>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</si>
  <si>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</si>
  <si>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</si>
  <si>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</si>
  <si>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</si>
  <si>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</si>
  <si>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</si>
  <si>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</si>
  <si>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</si>
  <si>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</si>
  <si>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</si>
  <si>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</si>
  <si>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</si>
  <si>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</si>
  <si>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</si>
  <si>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</si>
  <si>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</si>
  <si>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</si>
  <si>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</si>
  <si>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</si>
  <si>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</si>
  <si>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</si>
  <si>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</si>
  <si>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</si>
  <si>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</si>
  <si>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</si>
  <si>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</si>
  <si>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</si>
  <si>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</si>
  <si>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</si>
  <si>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</si>
  <si>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</si>
  <si>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</si>
  <si>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</si>
  <si>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</si>
  <si>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</si>
  <si>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</si>
  <si>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</si>
  <si>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</si>
  <si>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</si>
  <si>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</si>
  <si>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</si>
  <si>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</si>
  <si>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</si>
  <si>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</si>
  <si>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</si>
  <si>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</si>
  <si>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</si>
  <si>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</si>
  <si>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</si>
  <si>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</si>
  <si>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</si>
  <si>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</si>
  <si>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</si>
  <si>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</si>
  <si>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</si>
  <si>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</si>
  <si>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</si>
  <si>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</si>
  <si>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</si>
  <si>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</si>
  <si>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</si>
  <si>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</si>
  <si>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</si>
  <si>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</si>
  <si>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</si>
  <si>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</si>
  <si>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</si>
  <si>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</si>
  <si>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</si>
  <si>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</si>
  <si>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</si>
  <si>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</si>
  <si>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</si>
  <si>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</si>
  <si>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</si>
  <si>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</si>
  <si>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</si>
  <si>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</si>
  <si>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</si>
  <si>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</si>
  <si>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</si>
  <si>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</si>
  <si>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</si>
  <si>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</si>
  <si>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</si>
  <si>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</si>
  <si>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</si>
  <si>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</si>
  <si>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</si>
  <si>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</si>
  <si>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</si>
  <si>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</si>
  <si>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</si>
  <si>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</si>
  <si>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</si>
  <si>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</si>
  <si>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</si>
  <si>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</si>
  <si>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</si>
  <si>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</si>
  <si>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</si>
  <si>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</si>
  <si>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</si>
  <si>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</si>
  <si>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</si>
  <si>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</si>
  <si>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</si>
  <si>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</si>
  <si>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</si>
  <si>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</si>
  <si>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</si>
  <si>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</si>
  <si>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</si>
  <si>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</si>
  <si>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</si>
  <si>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</si>
  <si>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</si>
  <si>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</si>
  <si>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</si>
  <si>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</si>
  <si>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</si>
  <si>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</si>
  <si>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</si>
  <si>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</si>
  <si>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</si>
  <si>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</si>
  <si>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</si>
  <si>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</si>
  <si>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</si>
  <si>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</si>
  <si>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</si>
  <si>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</si>
  <si>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</si>
  <si>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</si>
  <si>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</si>
  <si>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</si>
  <si>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</si>
  <si>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</si>
  <si>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</si>
  <si>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</si>
  <si>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</si>
  <si>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</si>
  <si>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</si>
  <si>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</si>
  <si>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</si>
  <si>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</si>
  <si>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</si>
  <si>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</si>
  <si>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</si>
  <si>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</si>
  <si>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</si>
  <si>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</si>
  <si>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</si>
  <si>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</si>
  <si>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</si>
  <si>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</si>
  <si>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</si>
  <si>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</si>
  <si>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</si>
  <si>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</si>
  <si>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</si>
  <si>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</si>
  <si>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</si>
  <si>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</si>
  <si>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</si>
  <si>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</si>
  <si>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</si>
  <si>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</si>
  <si>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</si>
  <si>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</si>
  <si>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</si>
  <si>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</si>
  <si>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</si>
  <si>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</si>
  <si>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</si>
  <si>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</si>
  <si>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</si>
  <si>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</si>
  <si>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</si>
  <si>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</si>
  <si>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</si>
  <si>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</si>
  <si>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</si>
  <si>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</si>
  <si>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</si>
  <si>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</si>
  <si>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</si>
  <si>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</si>
  <si>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</si>
  <si>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</si>
  <si>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</si>
  <si>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</si>
  <si>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</si>
  <si>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</si>
  <si>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</si>
  <si>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</si>
  <si>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</si>
  <si>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</si>
  <si>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</si>
  <si>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</si>
  <si>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</si>
  <si>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</si>
  <si>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</si>
  <si>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</si>
  <si>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</si>
  <si>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</si>
  <si>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</si>
  <si>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</si>
  <si>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</si>
  <si>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</si>
  <si>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</si>
  <si>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</si>
  <si>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</si>
  <si>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</si>
  <si>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</si>
  <si>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</si>
  <si>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</si>
  <si>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</si>
  <si>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</si>
  <si>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</si>
  <si>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</si>
  <si>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</si>
  <si>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</si>
  <si>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</si>
  <si>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</si>
  <si>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</si>
  <si>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</si>
  <si>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</si>
  <si>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</si>
  <si>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</si>
  <si>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</si>
  <si>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</si>
  <si>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</si>
  <si>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</si>
  <si>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</si>
  <si>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</si>
  <si>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</si>
  <si>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</si>
  <si>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</si>
  <si>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</si>
  <si>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</si>
  <si>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</si>
  <si>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</si>
  <si>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</si>
  <si>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</si>
  <si>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</si>
  <si>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</si>
  <si>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</si>
  <si>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</si>
  <si>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</si>
  <si>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</si>
  <si>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</si>
  <si>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</si>
  <si>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</si>
  <si>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</si>
  <si>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</si>
  <si>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</si>
  <si>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</si>
  <si>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</si>
  <si>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</si>
  <si>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</si>
  <si>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</si>
  <si>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</si>
  <si>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</si>
  <si>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</si>
  <si>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</si>
  <si>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</si>
  <si>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</si>
  <si>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</si>
  <si>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</si>
  <si>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</si>
  <si>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</si>
  <si>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</si>
  <si>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</si>
  <si>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</si>
  <si>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</si>
  <si>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</si>
  <si>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</si>
  <si>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</si>
  <si>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</si>
  <si>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</si>
  <si>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</si>
  <si>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</si>
  <si>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</si>
  <si>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</si>
  <si>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</si>
  <si>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</si>
  <si>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</si>
  <si>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</si>
  <si>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</si>
  <si>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</si>
  <si>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</si>
  <si>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</si>
  <si>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</si>
  <si>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</si>
  <si>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</si>
  <si>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</si>
  <si>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</si>
  <si>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</si>
  <si>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</si>
  <si>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</si>
  <si>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</si>
  <si>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</si>
  <si>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</si>
  <si>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</si>
  <si>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</si>
  <si>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</si>
  <si>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</si>
  <si>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</si>
  <si>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</si>
  <si>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</si>
  <si>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</si>
  <si>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</si>
  <si>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</si>
  <si>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</si>
  <si>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</si>
  <si>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</si>
  <si>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</si>
  <si>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</si>
  <si>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</si>
  <si>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</si>
  <si>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</si>
  <si>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</si>
  <si>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</si>
  <si>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</si>
  <si>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</si>
  <si>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</si>
  <si>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</si>
  <si>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</si>
  <si>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</si>
  <si>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</si>
  <si>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</si>
  <si>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</si>
  <si>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</si>
  <si>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</si>
  <si>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</si>
  <si>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</si>
  <si>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</si>
  <si>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</si>
  <si>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</si>
  <si>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</si>
  <si>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</si>
  <si>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</si>
  <si>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</si>
  <si>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</si>
  <si>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</si>
  <si>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</si>
  <si>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</si>
  <si>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</si>
  <si>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</si>
  <si>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</si>
  <si>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</si>
  <si>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</si>
  <si>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</si>
  <si>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</si>
  <si>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</si>
  <si>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</si>
  <si>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</si>
  <si>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</si>
  <si>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</si>
  <si>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</si>
  <si>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</si>
  <si>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</si>
  <si>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</si>
  <si>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</si>
  <si>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</si>
  <si>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</si>
  <si>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</si>
  <si>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</si>
  <si>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</si>
  <si>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</si>
  <si>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</si>
  <si>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</si>
  <si>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</si>
  <si>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</si>
  <si>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</si>
  <si>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</si>
  <si>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</si>
  <si>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</si>
  <si>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</si>
  <si>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</si>
  <si>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</si>
  <si>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</si>
  <si>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</si>
  <si>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</si>
  <si>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</si>
  <si>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</si>
  <si>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</si>
  <si>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</si>
  <si>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</si>
  <si>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</si>
  <si>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</si>
  <si>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</si>
  <si>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</si>
  <si>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</si>
  <si>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</si>
  <si>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</si>
  <si>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</si>
  <si>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</si>
  <si>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</si>
  <si>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</si>
  <si>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</si>
  <si>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</si>
  <si>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</si>
  <si>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</si>
  <si>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</si>
  <si>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</si>
  <si>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</si>
  <si>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</si>
  <si>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</si>
  <si>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</si>
  <si>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</si>
  <si>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</si>
  <si>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</si>
  <si>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</si>
  <si>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</si>
  <si>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</si>
  <si>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</si>
  <si>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</si>
  <si>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</si>
  <si>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</si>
  <si>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</si>
  <si>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</si>
  <si>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</si>
  <si>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</si>
  <si>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</si>
  <si>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</si>
  <si>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</si>
  <si>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</si>
  <si>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</si>
  <si>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</si>
  <si>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</si>
  <si>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</si>
  <si>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</si>
  <si>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</si>
  <si>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</si>
  <si>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</si>
  <si>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</si>
  <si>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</si>
  <si>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</si>
  <si>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</si>
  <si>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</si>
  <si>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</si>
  <si>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</si>
  <si>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</si>
  <si>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</si>
  <si>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</si>
  <si>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</si>
  <si>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</si>
  <si>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</si>
  <si>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</si>
  <si>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</si>
  <si>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</si>
  <si>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</si>
  <si>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</si>
  <si>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</si>
  <si>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</si>
  <si>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</si>
  <si>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</si>
  <si>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</si>
  <si>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</si>
  <si>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</si>
  <si>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</si>
  <si>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</si>
  <si>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</si>
  <si>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</si>
  <si>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</si>
  <si>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</si>
  <si>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</si>
  <si>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</si>
  <si>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</si>
  <si>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</si>
  <si>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</si>
  <si>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</si>
  <si>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</si>
  <si>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</si>
  <si>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</si>
  <si>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</si>
  <si>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</si>
  <si>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</si>
  <si>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</si>
  <si>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</si>
  <si>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</si>
  <si>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</si>
  <si>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</si>
  <si>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</si>
  <si>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</si>
  <si>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</si>
  <si>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</si>
  <si>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</si>
  <si>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</si>
  <si>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</si>
  <si>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</si>
  <si>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</si>
  <si>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</si>
  <si>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</si>
  <si>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</si>
  <si>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</si>
  <si>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</si>
  <si>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</si>
  <si>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</si>
  <si>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</si>
  <si>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</si>
  <si>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</si>
  <si>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</si>
  <si>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</si>
  <si>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</si>
  <si>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</si>
  <si>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</si>
  <si>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</si>
  <si>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</si>
  <si>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</si>
  <si>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</si>
  <si>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</si>
  <si>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</si>
  <si>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</si>
  <si>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</si>
  <si>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</si>
  <si>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</si>
  <si>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</si>
  <si>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</si>
  <si>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</si>
  <si>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</si>
  <si>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</si>
  <si>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</si>
  <si>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</si>
  <si>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</si>
  <si>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</si>
  <si>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</si>
  <si>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</si>
  <si>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</si>
  <si>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</si>
  <si>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</si>
  <si>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</si>
  <si>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</si>
  <si>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</si>
  <si>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</si>
  <si>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</si>
  <si>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</si>
  <si>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</si>
  <si>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</si>
  <si>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</si>
  <si>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</si>
  <si>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</si>
  <si>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</si>
  <si>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</si>
  <si>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</si>
  <si>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</si>
  <si>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</si>
  <si>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</si>
  <si>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</si>
  <si>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</si>
  <si>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</si>
  <si>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</si>
  <si>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</si>
  <si>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</si>
  <si>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</si>
  <si>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</si>
  <si>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</si>
  <si>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</si>
  <si>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</si>
  <si>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</si>
  <si>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</si>
  <si>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</si>
  <si>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</si>
  <si>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</si>
  <si>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</si>
  <si>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</si>
  <si>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</si>
  <si>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</si>
  <si>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</si>
  <si>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</si>
  <si>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</si>
  <si>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</si>
  <si>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</si>
  <si>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</si>
  <si>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</si>
  <si>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</si>
  <si>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</si>
  <si>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</si>
  <si>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</si>
  <si>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</si>
  <si>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</si>
  <si>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</si>
  <si>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</si>
  <si>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</si>
  <si>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</si>
  <si>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</si>
  <si>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</si>
  <si>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</si>
  <si>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</si>
  <si>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</si>
  <si>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</si>
  <si>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</si>
  <si>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</si>
  <si>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</si>
  <si>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</si>
  <si>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</si>
  <si>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</si>
  <si>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</si>
  <si>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</si>
  <si>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</si>
  <si>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</si>
  <si>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</si>
  <si>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</si>
  <si>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</si>
  <si>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</si>
  <si>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</si>
  <si>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</si>
  <si>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</si>
  <si>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</si>
  <si>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</si>
  <si>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</si>
  <si>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</si>
  <si>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</si>
  <si>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</si>
  <si>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</si>
  <si>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</si>
  <si>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</si>
  <si>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</si>
  <si>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</si>
  <si>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</si>
  <si>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</si>
  <si>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</si>
  <si>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</si>
  <si>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</si>
  <si>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</si>
  <si>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</si>
  <si>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</si>
  <si>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</si>
  <si>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</si>
  <si>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</si>
  <si>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</si>
  <si>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</si>
  <si>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</si>
  <si>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</si>
  <si>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</si>
  <si>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</si>
  <si>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</si>
  <si>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</si>
  <si>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</si>
  <si>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</si>
  <si>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</si>
  <si>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</si>
  <si>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</si>
  <si>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</si>
  <si>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</si>
  <si>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</si>
  <si>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</si>
  <si>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</si>
  <si>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</si>
  <si>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</si>
  <si>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</si>
  <si>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</si>
  <si>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</si>
  <si>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</si>
  <si>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</si>
  <si>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</si>
  <si>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</si>
  <si>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</si>
  <si>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</si>
  <si>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</si>
  <si>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</si>
  <si>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</si>
  <si>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</si>
  <si>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</si>
  <si>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</si>
  <si>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</si>
  <si>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</si>
  <si>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</si>
  <si>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</si>
  <si>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</si>
  <si>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</si>
  <si>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</si>
  <si>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</si>
  <si>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</si>
  <si>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</si>
  <si>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</si>
  <si>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</si>
  <si>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</si>
  <si>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</si>
  <si>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</si>
  <si>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</si>
  <si>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</si>
  <si>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</si>
  <si>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</si>
  <si>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</si>
  <si>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</si>
  <si>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</si>
  <si>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</si>
  <si>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</si>
  <si>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</si>
  <si>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</si>
  <si>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</si>
  <si>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</si>
  <si>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</si>
  <si>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</si>
  <si>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</si>
  <si>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</si>
  <si>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</si>
  <si>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</si>
  <si>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</si>
  <si>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</si>
  <si>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</si>
  <si>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</si>
  <si>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</si>
  <si>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</si>
  <si>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</si>
  <si>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</si>
  <si>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</si>
  <si>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</si>
  <si>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</si>
  <si>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</si>
  <si>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</si>
  <si>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</si>
  <si>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</si>
  <si>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</si>
  <si>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</si>
  <si>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</si>
  <si>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</si>
  <si>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</si>
  <si>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</si>
  <si>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</si>
  <si>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</si>
  <si>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</si>
  <si>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</si>
  <si>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</si>
  <si>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</si>
  <si>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</si>
  <si>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</si>
  <si>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</si>
  <si>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</si>
  <si>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</si>
  <si>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</si>
  <si>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</si>
  <si>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</si>
  <si>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</si>
  <si>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</si>
  <si>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</si>
  <si>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</si>
  <si>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</si>
  <si>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</si>
  <si>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</si>
  <si>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</si>
  <si>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</si>
  <si>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</si>
  <si>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</si>
  <si>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</si>
  <si>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</si>
  <si>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</si>
  <si>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</si>
  <si>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</si>
  <si>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</si>
  <si>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</si>
  <si>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</si>
  <si>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</si>
  <si>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</si>
  <si>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</si>
  <si>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</si>
  <si>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</si>
  <si>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</si>
  <si>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</si>
  <si>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</si>
  <si>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</si>
  <si>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</si>
  <si>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</si>
  <si>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</si>
  <si>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</si>
  <si>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</si>
  <si>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</si>
  <si>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</si>
  <si>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</si>
  <si>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</si>
  <si>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</si>
  <si>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</si>
  <si>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</si>
  <si>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</si>
  <si>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</si>
  <si>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</si>
  <si>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</si>
  <si>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</si>
  <si>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</si>
  <si>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</si>
  <si>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</si>
  <si>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</si>
  <si>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</si>
  <si>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</si>
  <si>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</si>
  <si>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</si>
  <si>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</si>
  <si>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</si>
  <si>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</si>
  <si>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</si>
  <si>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</si>
  <si>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</si>
  <si>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</si>
  <si>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</si>
  <si>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</si>
  <si>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</si>
  <si>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</si>
  <si>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</si>
  <si>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</si>
  <si>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</si>
  <si>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</si>
  <si>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</si>
  <si>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</si>
  <si>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</si>
  <si>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</si>
  <si>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</si>
  <si>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</si>
  <si>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</si>
  <si>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</si>
  <si>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</si>
  <si>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</si>
  <si>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</si>
  <si>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</si>
  <si>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</si>
  <si>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</si>
  <si>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</si>
  <si>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</si>
  <si>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</si>
  <si>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</si>
  <si>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</si>
  <si>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</si>
  <si>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</si>
  <si>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</si>
  <si>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</si>
  <si>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</si>
  <si>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</si>
  <si>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</si>
  <si>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</si>
  <si>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</si>
  <si>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</si>
  <si>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</si>
  <si>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</si>
  <si>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</si>
  <si>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</si>
  <si>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</si>
  <si>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</si>
  <si>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</si>
  <si>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</si>
  <si>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</si>
  <si>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</si>
  <si>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</si>
  <si>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</si>
  <si>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</si>
  <si>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</si>
  <si>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</si>
  <si>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</si>
  <si>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</si>
  <si>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</si>
  <si>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</si>
  <si>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</si>
  <si>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</si>
  <si>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</si>
  <si>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</si>
  <si>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</si>
  <si>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</si>
  <si>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</si>
  <si>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</si>
  <si>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</si>
  <si>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</si>
  <si>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</si>
  <si>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</si>
  <si>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</si>
  <si>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</si>
  <si>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</si>
  <si>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</si>
  <si>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</si>
  <si>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</si>
  <si>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</si>
  <si>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</si>
  <si>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</si>
  <si>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</si>
  <si>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</si>
  <si>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</si>
  <si>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</si>
  <si>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</si>
  <si>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</si>
  <si>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</si>
  <si>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</si>
  <si>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</si>
  <si>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</si>
  <si>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</si>
  <si>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</si>
  <si>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</si>
  <si>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</si>
  <si>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</si>
  <si>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</si>
  <si>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</si>
  <si>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</si>
  <si>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</si>
  <si>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</si>
  <si>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</si>
  <si>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</si>
  <si>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</si>
  <si>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</si>
  <si>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</si>
  <si>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</si>
  <si>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</si>
  <si>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</si>
  <si>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</si>
  <si>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</si>
  <si>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</si>
  <si>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</si>
  <si>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</si>
  <si>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</si>
  <si>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</si>
  <si>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</si>
  <si>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</si>
  <si>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</si>
  <si>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</si>
  <si>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</si>
  <si>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</si>
  <si>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</si>
  <si>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</si>
  <si>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</si>
  <si>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</si>
  <si>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</si>
  <si>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</si>
  <si>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</si>
  <si>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</si>
  <si>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</si>
  <si>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</si>
  <si>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</si>
  <si>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</si>
  <si>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</si>
  <si>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</si>
  <si>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</si>
  <si>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</si>
  <si>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</si>
  <si>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</si>
  <si>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</si>
  <si>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</si>
  <si>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</si>
  <si>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</si>
  <si>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</si>
  <si>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</si>
  <si>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</si>
  <si>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</si>
  <si>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</si>
  <si>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</si>
  <si>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</si>
  <si>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</si>
  <si>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</si>
  <si>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</si>
  <si>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</si>
  <si>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</si>
  <si>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</si>
  <si>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</si>
  <si>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</si>
  <si>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</si>
  <si>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</si>
  <si>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</si>
  <si>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</si>
  <si>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</si>
  <si>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</si>
  <si>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</si>
  <si>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</si>
  <si>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</si>
  <si>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</si>
  <si>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</si>
  <si>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</si>
  <si>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</si>
  <si>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</si>
  <si>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</si>
  <si>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</si>
  <si>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</si>
  <si>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</si>
  <si>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</si>
  <si>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</si>
  <si>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</si>
  <si>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</si>
  <si>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</si>
  <si>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</si>
  <si>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</si>
  <si>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</si>
  <si>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</si>
  <si>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</si>
  <si>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</si>
  <si>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</si>
  <si>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</si>
  <si>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</si>
  <si>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</si>
  <si>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</si>
  <si>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</si>
  <si>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</si>
  <si>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</si>
  <si>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</si>
  <si>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</si>
  <si>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</si>
  <si>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</si>
  <si>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</si>
  <si>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</si>
  <si>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</si>
  <si>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</si>
  <si>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</si>
  <si>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</si>
  <si>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</si>
  <si>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</si>
  <si>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</si>
  <si>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</si>
  <si>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</si>
  <si>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</si>
  <si>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</si>
  <si>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</si>
  <si>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</si>
  <si>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</si>
  <si>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</si>
  <si>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</si>
  <si>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</si>
  <si>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</si>
  <si>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</si>
  <si>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</si>
  <si>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</si>
  <si>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</si>
  <si>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</si>
  <si>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</si>
  <si>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</si>
  <si>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</si>
  <si>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</si>
  <si>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</si>
  <si>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</si>
  <si>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</si>
  <si>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</si>
  <si>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</si>
  <si>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</si>
  <si>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</si>
  <si>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</si>
  <si>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</si>
  <si>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</si>
  <si>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</si>
  <si>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</si>
  <si>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</si>
  <si>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</si>
  <si>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</si>
  <si>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</si>
  <si>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</si>
  <si>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</si>
  <si>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</si>
  <si>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</si>
  <si>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</si>
  <si>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</si>
  <si>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</si>
  <si>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</si>
  <si>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</si>
  <si>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</si>
  <si>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</si>
  <si>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</si>
  <si>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</si>
  <si>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</si>
  <si>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</si>
  <si>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</si>
  <si>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</si>
  <si>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</si>
  <si>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</si>
  <si>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</si>
  <si>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</si>
  <si>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</si>
  <si>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</si>
  <si>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</si>
  <si>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</si>
  <si>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</si>
  <si>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</si>
  <si>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</si>
  <si>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</si>
  <si>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</si>
  <si>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</si>
  <si>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</si>
  <si>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</si>
  <si>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</si>
  <si>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</si>
  <si>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</si>
  <si>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</si>
  <si>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</si>
  <si>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</si>
  <si>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</si>
  <si>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</si>
  <si>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</si>
  <si>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</si>
  <si>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</si>
  <si>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</si>
  <si>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</si>
  <si>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</si>
  <si>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</si>
  <si>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</si>
  <si>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</si>
  <si>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</si>
  <si>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</si>
  <si>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</si>
  <si>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</si>
  <si>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</si>
  <si>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</si>
  <si>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</si>
  <si>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</si>
  <si>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</si>
  <si>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</si>
  <si>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</si>
  <si>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</si>
  <si>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</si>
  <si>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</si>
  <si>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</si>
  <si>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</si>
  <si>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</si>
  <si>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</si>
  <si>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</si>
  <si>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</si>
  <si>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</si>
  <si>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</si>
  <si>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</si>
  <si>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</si>
  <si>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</si>
  <si>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</si>
  <si>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</si>
  <si>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</si>
  <si>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</si>
  <si>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</si>
  <si>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</si>
  <si>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</si>
  <si>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</si>
  <si>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</si>
  <si>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</si>
  <si>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</si>
  <si>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</si>
  <si>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</si>
  <si>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</si>
  <si>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</si>
  <si>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</si>
  <si>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</si>
  <si>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</si>
  <si>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</si>
  <si>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</si>
  <si>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</si>
  <si>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</si>
  <si>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</si>
  <si>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</si>
  <si>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</si>
  <si>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</si>
  <si>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</si>
  <si>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</si>
  <si>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</si>
  <si>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</si>
  <si>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</si>
  <si>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</si>
  <si>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</si>
  <si>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</si>
  <si>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</si>
  <si>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</si>
  <si>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</si>
  <si>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</si>
  <si>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</si>
  <si>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</si>
  <si>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</si>
  <si>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</si>
  <si>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</si>
  <si>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</si>
  <si>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</si>
  <si>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</si>
  <si>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</si>
  <si>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</si>
  <si>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</si>
  <si>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</si>
  <si>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</si>
  <si>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</si>
  <si>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</si>
  <si>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</si>
  <si>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</si>
  <si>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</si>
  <si>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</si>
  <si>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</si>
  <si>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</si>
  <si>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</si>
  <si>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</si>
  <si>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</si>
  <si>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</si>
  <si>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</si>
  <si>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</si>
  <si>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</si>
  <si>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</si>
  <si>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</si>
  <si>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</si>
  <si>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</si>
  <si>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</si>
  <si>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</si>
  <si>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</si>
  <si>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</si>
  <si>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</si>
  <si>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</si>
  <si>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</si>
  <si>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</si>
  <si>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</si>
  <si>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</si>
  <si>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</si>
  <si>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</si>
  <si>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</si>
  <si>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</si>
  <si>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</si>
  <si>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</si>
  <si>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</si>
  <si>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</si>
  <si>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</si>
  <si>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</si>
  <si>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</si>
  <si>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</si>
  <si>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</si>
  <si>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</si>
  <si>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</si>
  <si>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</si>
  <si>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</si>
  <si>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</si>
  <si>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</si>
  <si>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</si>
  <si>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</si>
  <si>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</si>
  <si>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</si>
  <si>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</si>
  <si>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</si>
  <si>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</si>
  <si>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</si>
  <si>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</si>
  <si>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</si>
  <si>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</si>
  <si>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</si>
  <si>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</si>
  <si>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</si>
  <si>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</si>
  <si>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</si>
  <si>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</si>
  <si>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</si>
  <si>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</si>
  <si>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</si>
  <si>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</si>
  <si>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</si>
  <si>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</si>
  <si>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</si>
  <si>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</si>
  <si>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</si>
  <si>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</si>
  <si>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</si>
  <si>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</si>
  <si>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</si>
  <si>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</si>
  <si>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</si>
  <si>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</si>
  <si>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</si>
  <si>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</si>
  <si>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</si>
  <si>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</si>
  <si>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</si>
  <si>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</si>
  <si>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</si>
  <si>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</si>
  <si>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</si>
  <si>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</si>
  <si>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</si>
  <si>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</si>
  <si>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</si>
  <si>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</si>
  <si>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</si>
  <si>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</si>
  <si>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</si>
  <si>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</si>
  <si>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</si>
  <si>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</si>
  <si>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</si>
  <si>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</si>
  <si>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</si>
  <si>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</si>
  <si>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</si>
  <si>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</si>
  <si>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</si>
  <si>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</si>
  <si>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</si>
  <si>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</si>
  <si>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</si>
  <si>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</si>
  <si>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</si>
  <si>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</si>
  <si>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</si>
  <si>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</si>
  <si>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</si>
  <si>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</si>
  <si>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</si>
  <si>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</si>
  <si>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</si>
  <si>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</si>
  <si>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</si>
  <si>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</si>
  <si>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</si>
  <si>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</si>
  <si>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</si>
  <si>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</si>
  <si>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</si>
  <si>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</si>
  <si>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</si>
  <si>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</si>
  <si>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</si>
  <si>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</si>
  <si>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</si>
  <si>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</si>
  <si>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</si>
  <si>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</si>
  <si>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</si>
  <si>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</si>
  <si>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</si>
  <si>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</si>
  <si>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</si>
  <si>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</si>
  <si>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</si>
  <si>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</si>
  <si>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</si>
  <si>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</si>
  <si>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</si>
  <si>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</si>
  <si>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</si>
  <si>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</si>
  <si>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</si>
  <si>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</si>
  <si>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</si>
  <si>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</si>
  <si>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</si>
  <si>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</si>
  <si>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</si>
  <si>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</si>
  <si>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</si>
  <si>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</si>
  <si>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</si>
  <si>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</si>
  <si>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</si>
  <si>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</si>
  <si>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</si>
  <si>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</si>
  <si>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</si>
  <si>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</si>
  <si>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</si>
  <si>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</si>
  <si>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</si>
  <si>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</si>
  <si>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</si>
  <si>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</si>
  <si>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</si>
  <si>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</si>
  <si>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</si>
  <si>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</si>
  <si>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</si>
  <si>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</si>
  <si>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</si>
  <si>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</si>
  <si>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</si>
  <si>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</si>
  <si>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</si>
  <si>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</si>
  <si>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</si>
  <si>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</si>
  <si>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</si>
  <si>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</si>
  <si>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</si>
  <si>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</si>
  <si>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</si>
  <si>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</si>
  <si>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</si>
  <si>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</si>
  <si>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</si>
  <si>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</si>
  <si>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</si>
  <si>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</si>
  <si>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</si>
  <si>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</si>
  <si>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</si>
  <si>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</si>
  <si>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</si>
  <si>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</si>
  <si>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</si>
  <si>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</si>
  <si>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</si>
  <si>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</si>
  <si>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</si>
  <si>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</si>
  <si>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</si>
  <si>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</si>
  <si>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</si>
  <si>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</si>
  <si>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</si>
  <si>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</si>
  <si>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</si>
  <si>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</si>
  <si>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</si>
  <si>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</si>
  <si>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</si>
  <si>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</si>
  <si>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</si>
  <si>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</si>
  <si>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</si>
  <si>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</si>
  <si>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</si>
  <si>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</si>
  <si>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</si>
  <si>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</si>
  <si>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</si>
  <si>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</si>
  <si>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</si>
  <si>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</si>
  <si>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</si>
  <si>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</si>
  <si>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</si>
  <si>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</si>
  <si>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</si>
  <si>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</si>
  <si>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</si>
  <si>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</si>
  <si>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</si>
  <si>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</si>
  <si>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</si>
  <si>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</si>
  <si>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</si>
  <si>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</si>
  <si>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</si>
  <si>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</si>
  <si>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</si>
  <si>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</si>
  <si>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</si>
  <si>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</si>
  <si>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</si>
  <si>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</si>
  <si>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</si>
  <si>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</si>
  <si>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</si>
  <si>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</si>
  <si>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</si>
  <si>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</si>
  <si>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</si>
  <si>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</si>
  <si>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</si>
  <si>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</si>
  <si>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</si>
  <si>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</si>
  <si>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</si>
  <si>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</si>
  <si>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</si>
  <si>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</si>
  <si>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</si>
  <si>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</si>
  <si>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</si>
  <si>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</si>
  <si>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</si>
  <si>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</si>
  <si>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</si>
  <si>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</si>
  <si>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</si>
  <si>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</si>
  <si>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</si>
  <si>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</si>
  <si>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</si>
  <si>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</si>
  <si>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</si>
  <si>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</si>
  <si>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</si>
  <si>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</si>
  <si>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</si>
  <si>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</si>
  <si>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</si>
  <si>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</si>
  <si>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</si>
  <si>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</si>
  <si>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</si>
  <si>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</si>
  <si>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</si>
  <si>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</si>
  <si>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</si>
  <si>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</si>
  <si>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</si>
  <si>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</si>
  <si>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</si>
  <si>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</si>
  <si>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</si>
  <si>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</si>
  <si>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</si>
  <si>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</si>
  <si>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</si>
  <si>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</si>
  <si>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</si>
  <si>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</si>
  <si>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</si>
  <si>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</si>
  <si>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</si>
  <si>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</si>
  <si>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</si>
  <si>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</si>
  <si>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</si>
  <si>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</si>
  <si>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</si>
  <si>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</si>
  <si>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</si>
  <si>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</si>
  <si>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</si>
  <si>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</si>
  <si>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</si>
  <si>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</si>
  <si>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</si>
  <si>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</si>
  <si>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</si>
  <si>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</si>
  <si>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</si>
  <si>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</si>
  <si>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</si>
  <si>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</si>
  <si>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</si>
  <si>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</si>
  <si>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</si>
  <si>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</si>
  <si>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</si>
  <si>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</si>
  <si>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</si>
  <si>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</si>
  <si>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</si>
  <si>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</si>
  <si>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</si>
  <si>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</si>
  <si>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</si>
  <si>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</si>
  <si>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</si>
  <si>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</si>
  <si>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</si>
  <si>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</si>
  <si>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</si>
  <si>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</si>
  <si>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</si>
  <si>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</si>
  <si>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</si>
  <si>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</si>
  <si>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</si>
  <si>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</si>
  <si>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</si>
  <si>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</si>
  <si>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</si>
  <si>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</si>
  <si>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</si>
  <si>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</si>
  <si>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</si>
  <si>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</si>
  <si>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</si>
  <si>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</si>
  <si>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</si>
  <si>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</si>
  <si>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</si>
  <si>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</si>
  <si>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</si>
  <si>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</si>
  <si>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</si>
  <si>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</si>
  <si>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</si>
  <si>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</si>
  <si>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</si>
  <si>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</si>
  <si>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</si>
  <si>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</si>
  <si>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</si>
  <si>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</si>
  <si>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</si>
  <si>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</si>
  <si>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</si>
  <si>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</si>
  <si>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</si>
  <si>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</si>
  <si>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</si>
  <si>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</si>
  <si>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</si>
  <si>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</si>
  <si>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</si>
  <si>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</si>
  <si>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</si>
  <si>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</si>
  <si>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</si>
  <si>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</si>
  <si>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</si>
  <si>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</si>
  <si>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</si>
  <si>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</si>
  <si>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</si>
  <si>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</si>
  <si>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</si>
  <si>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</si>
  <si>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</si>
  <si>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</si>
  <si>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</si>
  <si>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</si>
  <si>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</si>
  <si>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</si>
  <si>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</si>
  <si>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</si>
  <si>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</si>
  <si>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</si>
  <si>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</si>
  <si>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</si>
  <si>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</si>
  <si>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</si>
  <si>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</si>
  <si>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</si>
  <si>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</si>
  <si>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</si>
  <si>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</si>
  <si>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</si>
  <si>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</si>
  <si>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</si>
  <si>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</si>
  <si>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</si>
  <si>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</si>
  <si>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</si>
  <si>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</si>
  <si>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</si>
  <si>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</si>
  <si>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</si>
  <si>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</si>
  <si>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</si>
  <si>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</si>
  <si>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</si>
  <si>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</si>
  <si>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</si>
  <si>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</si>
  <si>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</si>
  <si>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</si>
  <si>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</si>
  <si>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</si>
  <si>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</si>
  <si>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</si>
  <si>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</si>
  <si>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</si>
  <si>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</si>
  <si>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</si>
  <si>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</si>
  <si>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</si>
  <si>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</si>
  <si>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</si>
  <si>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</si>
  <si>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</si>
  <si>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</si>
  <si>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</si>
  <si>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</si>
  <si>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</si>
  <si>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</si>
  <si>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</si>
  <si>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</si>
  <si>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</si>
  <si>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</si>
  <si>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</si>
  <si>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</si>
  <si>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</si>
  <si>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</si>
  <si>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</si>
  <si>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</si>
  <si>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</si>
  <si>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</si>
  <si>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</si>
  <si>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</si>
  <si>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</si>
  <si>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</si>
  <si>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</si>
  <si>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</si>
  <si>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</si>
  <si>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</si>
  <si>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</si>
  <si>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</si>
  <si>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</si>
  <si>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</si>
  <si>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</si>
  <si>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</si>
  <si>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</si>
  <si>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</si>
  <si>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</si>
  <si>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</si>
  <si>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</si>
  <si>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</si>
  <si>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</si>
  <si>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</si>
  <si>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</si>
  <si>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</si>
  <si>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</si>
  <si>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</si>
  <si>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</si>
  <si>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</si>
  <si>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</si>
  <si>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</si>
  <si>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</si>
  <si>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</si>
  <si>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</si>
  <si>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</si>
  <si>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</si>
  <si>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</si>
  <si>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</si>
  <si>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</si>
  <si>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</si>
  <si>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</si>
  <si>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</si>
  <si>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</si>
  <si>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</si>
  <si>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</si>
  <si>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</si>
  <si>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</si>
  <si>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</si>
  <si>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</si>
  <si>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</si>
  <si>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</si>
  <si>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</si>
  <si>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</si>
  <si>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</si>
  <si>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</si>
  <si>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</si>
  <si>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</si>
  <si>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</si>
  <si>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</si>
  <si>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</si>
  <si>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</si>
  <si>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</si>
  <si>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</si>
  <si>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</si>
  <si>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</si>
  <si>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</si>
  <si>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</si>
  <si>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</si>
  <si>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</si>
  <si>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</si>
  <si>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</si>
  <si>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</si>
  <si>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</si>
  <si>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</si>
  <si>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</si>
  <si>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</si>
  <si>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</si>
  <si>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</si>
  <si>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</si>
  <si>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</si>
  <si>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</si>
  <si>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</si>
  <si>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</si>
  <si>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</si>
  <si>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</si>
  <si>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</si>
  <si>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</si>
  <si>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</si>
  <si>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</si>
  <si>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</si>
  <si>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</si>
  <si>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</si>
  <si>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</si>
  <si>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</si>
  <si>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</si>
  <si>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</si>
  <si>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</si>
  <si>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</si>
  <si>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</si>
  <si>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</si>
  <si>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</si>
  <si>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</si>
  <si>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</si>
  <si>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</si>
  <si>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</si>
  <si>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</si>
  <si>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</si>
  <si>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</si>
  <si>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</si>
  <si>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</si>
  <si>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</si>
  <si>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</si>
  <si>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</si>
  <si>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</si>
  <si>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</si>
  <si>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</si>
  <si>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</si>
  <si>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</si>
  <si>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</si>
  <si>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</si>
  <si>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</si>
  <si>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</si>
  <si>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</si>
  <si>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</si>
  <si>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</si>
  <si>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</si>
  <si>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</si>
  <si>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</si>
  <si>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</si>
  <si>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</si>
  <si>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</si>
  <si>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</si>
  <si>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</si>
  <si>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</si>
  <si>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</si>
  <si>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</si>
  <si>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</si>
  <si>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</si>
  <si>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</si>
  <si>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</si>
  <si>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</si>
  <si>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</si>
  <si>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</si>
  <si>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</si>
  <si>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</si>
  <si>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</si>
  <si>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</si>
  <si>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</si>
  <si>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</si>
  <si>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</si>
  <si>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</si>
  <si>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</si>
  <si>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</si>
  <si>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</si>
  <si>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</si>
  <si>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</si>
  <si>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</si>
  <si>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</si>
  <si>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</si>
  <si>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</si>
  <si>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</si>
  <si>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</si>
  <si>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</si>
  <si>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</si>
  <si>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</si>
  <si>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</si>
  <si>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</si>
  <si>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</si>
  <si>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</si>
  <si>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</si>
  <si>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</si>
  <si>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</si>
  <si>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</si>
  <si>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</si>
  <si>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</si>
  <si>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</si>
  <si>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</si>
  <si>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</si>
  <si>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</si>
  <si>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</si>
  <si>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</si>
  <si>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</si>
  <si>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</si>
  <si>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</si>
  <si>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</si>
  <si>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</si>
  <si>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</si>
  <si>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</si>
  <si>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</si>
  <si>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</si>
  <si>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</si>
  <si>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</si>
  <si>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</si>
  <si>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</si>
  <si>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</si>
  <si>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</si>
  <si>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</si>
  <si>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</si>
  <si>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</si>
  <si>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</si>
  <si>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</si>
  <si>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</si>
  <si>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</si>
  <si>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</si>
  <si>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</si>
  <si>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</si>
  <si>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</si>
  <si>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</si>
  <si>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</si>
  <si>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</si>
  <si>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</si>
  <si>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</si>
  <si>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</si>
  <si>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</si>
  <si>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</si>
  <si>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</si>
  <si>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</si>
  <si>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</si>
  <si>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</si>
  <si>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</si>
  <si>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</si>
  <si>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</si>
  <si>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</si>
  <si>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</si>
  <si>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</si>
  <si>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</si>
  <si>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</si>
  <si>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</si>
  <si>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</si>
  <si>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</si>
  <si>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</si>
  <si>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</si>
  <si>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</si>
  <si>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</si>
  <si>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</si>
  <si>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</si>
  <si>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</si>
  <si>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</si>
  <si>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</si>
  <si>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</si>
  <si>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</si>
  <si>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</si>
  <si>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</si>
  <si>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</si>
  <si>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</si>
  <si>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</si>
  <si>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</si>
  <si>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</si>
  <si>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</si>
  <si>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</si>
  <si>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</si>
  <si>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</si>
  <si>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</si>
  <si>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</si>
  <si>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</si>
  <si>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</si>
  <si>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</si>
  <si>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</si>
  <si>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</si>
  <si>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</si>
  <si>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</si>
  <si>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</si>
  <si>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</si>
  <si>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</si>
  <si>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</si>
  <si>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</si>
  <si>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</si>
  <si>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</si>
  <si>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</si>
  <si>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</si>
  <si>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</si>
  <si>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</si>
  <si>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</si>
  <si>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</si>
  <si>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</si>
  <si>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</si>
  <si>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</si>
  <si>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</si>
  <si>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</si>
  <si>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</si>
  <si>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</si>
  <si>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</si>
  <si>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</si>
  <si>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</si>
  <si>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</si>
  <si>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</si>
  <si>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</si>
  <si>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</si>
  <si>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</si>
  <si>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</si>
  <si>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</si>
  <si>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</si>
  <si>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</si>
  <si>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</si>
  <si>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</si>
  <si>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</si>
  <si>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</si>
  <si>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</si>
  <si>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</si>
  <si>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</si>
  <si>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</si>
  <si>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</si>
  <si>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</si>
  <si>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</si>
  <si>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</si>
  <si>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</si>
  <si>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</si>
  <si>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</si>
  <si>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</si>
  <si>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</si>
  <si>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</si>
  <si>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</si>
  <si>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</si>
  <si>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</si>
  <si>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</si>
  <si>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</si>
  <si>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</si>
  <si>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</si>
  <si>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</si>
  <si>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</si>
  <si>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</si>
  <si>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</si>
  <si>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</si>
  <si>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</si>
  <si>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</si>
  <si>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</si>
  <si>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</si>
  <si>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</si>
  <si>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</si>
  <si>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</si>
  <si>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</si>
  <si>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</si>
  <si>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</si>
  <si>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</si>
  <si>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</si>
  <si>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</si>
  <si>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</si>
  <si>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</si>
  <si>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</si>
  <si>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</si>
  <si>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</si>
  <si>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</si>
  <si>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</si>
  <si>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</si>
  <si>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</si>
  <si>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</si>
  <si>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</si>
  <si>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</si>
  <si>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</si>
  <si>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</si>
  <si>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</si>
  <si>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</si>
  <si>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</si>
  <si>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</si>
  <si>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</si>
  <si>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</si>
  <si>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</si>
  <si>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</si>
  <si>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</si>
  <si>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</si>
  <si>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</si>
  <si>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</si>
  <si>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</si>
  <si>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</si>
  <si>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</si>
  <si>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</si>
  <si>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</si>
  <si>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</si>
  <si>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</si>
  <si>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</si>
  <si>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</si>
  <si>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</si>
  <si>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</si>
  <si>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</si>
  <si>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</si>
  <si>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</si>
  <si>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</si>
  <si>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</si>
  <si>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</si>
  <si>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</si>
  <si>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</si>
  <si>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</si>
  <si>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</si>
  <si>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</si>
  <si>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</si>
  <si>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</si>
  <si>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</si>
  <si>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</si>
  <si>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</si>
  <si>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</si>
  <si>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</si>
  <si>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</si>
  <si>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</si>
  <si>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</si>
  <si>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</si>
  <si>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</si>
  <si>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</si>
  <si>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</si>
  <si>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</si>
  <si>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</si>
  <si>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</si>
  <si>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</si>
  <si>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</si>
  <si>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</si>
  <si>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</si>
  <si>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</si>
  <si>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</si>
  <si>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</si>
  <si>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</si>
  <si>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</si>
  <si>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</si>
  <si>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</si>
  <si>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</si>
  <si>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</si>
  <si>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</si>
  <si>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</si>
  <si>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</si>
  <si>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</si>
  <si>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</si>
  <si>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</si>
  <si>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</si>
  <si>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</si>
  <si>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</si>
  <si>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</si>
  <si>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</si>
  <si>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</si>
  <si>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</si>
  <si>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</si>
  <si>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</si>
  <si>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</si>
  <si>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</si>
  <si>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</si>
  <si>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</si>
  <si>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</si>
  <si>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</si>
  <si>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</si>
  <si>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</si>
  <si>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</si>
  <si>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</si>
  <si>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</si>
  <si>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</si>
  <si>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</si>
  <si>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</si>
  <si>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</si>
  <si>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</si>
  <si>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</si>
  <si>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</si>
  <si>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</si>
  <si>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</si>
  <si>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</si>
  <si>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</si>
  <si>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</si>
  <si>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</si>
  <si>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</si>
  <si>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</si>
  <si>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</si>
  <si>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</si>
  <si>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</si>
  <si>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</si>
  <si>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</si>
  <si>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</si>
  <si>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</si>
  <si>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</si>
  <si>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</si>
  <si>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</si>
  <si>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</si>
  <si>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</si>
  <si>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</si>
  <si>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</si>
  <si>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</si>
  <si>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</si>
  <si>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</si>
  <si>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</si>
  <si>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</si>
  <si>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</si>
  <si>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</si>
  <si>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</si>
  <si>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</si>
  <si>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</si>
  <si>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</si>
  <si>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</si>
  <si>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</si>
  <si>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</si>
  <si>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</si>
  <si>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</si>
  <si>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</si>
  <si>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</si>
  <si>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</si>
  <si>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</si>
  <si>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</si>
  <si>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</si>
  <si>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</si>
  <si>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</si>
  <si>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</si>
  <si>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</si>
  <si>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</si>
  <si>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</si>
  <si>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</si>
  <si>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</si>
  <si>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</si>
  <si>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</si>
  <si>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</si>
  <si>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</si>
  <si>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</si>
  <si>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</si>
  <si>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</si>
  <si>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</si>
  <si>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</si>
  <si>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</si>
  <si>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</si>
  <si>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</si>
  <si>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</si>
  <si>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</si>
  <si>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</si>
  <si>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</si>
  <si>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</si>
  <si>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</si>
  <si>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</si>
  <si>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</si>
  <si>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</si>
  <si>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</si>
  <si>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</si>
  <si>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</si>
  <si>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</si>
  <si>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</si>
  <si>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</si>
  <si>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</si>
  <si>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</si>
  <si>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</si>
  <si>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</si>
  <si>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</si>
  <si>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</si>
  <si>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</si>
  <si>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</si>
  <si>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</si>
  <si>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</si>
  <si>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</si>
  <si>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</si>
  <si>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</si>
  <si>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</si>
  <si>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</si>
  <si>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</si>
  <si>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</si>
  <si>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</si>
  <si>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</si>
  <si>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</si>
  <si>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</si>
  <si>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</si>
  <si>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</si>
  <si>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</si>
  <si>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</si>
  <si>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</si>
  <si>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</si>
  <si>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</si>
  <si>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</si>
  <si>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</si>
  <si>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</si>
  <si>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</si>
  <si>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</si>
  <si>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</si>
  <si>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</si>
  <si>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</si>
  <si>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</si>
  <si>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</si>
  <si>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</si>
  <si>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</si>
  <si>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</si>
  <si>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</si>
  <si>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</si>
  <si>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</si>
  <si>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</si>
  <si>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</si>
  <si>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</si>
  <si>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</si>
  <si>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</si>
  <si>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</si>
  <si>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</si>
  <si>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</si>
  <si>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</si>
  <si>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</si>
  <si>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</si>
  <si>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</si>
  <si>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</si>
  <si>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</si>
  <si>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</si>
  <si>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</si>
  <si>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</si>
  <si>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</si>
  <si>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</si>
  <si>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</si>
  <si>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</si>
  <si>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</si>
  <si>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</si>
  <si>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</si>
  <si>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</si>
  <si>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</si>
  <si>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</si>
  <si>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</si>
  <si>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</si>
  <si>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</si>
  <si>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</si>
  <si>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</si>
  <si>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</si>
  <si>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</si>
  <si>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</si>
  <si>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</si>
  <si>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</si>
  <si>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</si>
  <si>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</si>
  <si>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</si>
  <si>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</si>
  <si>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</si>
  <si>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</si>
  <si>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</si>
  <si>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</si>
  <si>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</si>
  <si>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</si>
  <si>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</si>
  <si>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</si>
  <si>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</si>
  <si>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</si>
  <si>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</si>
  <si>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</si>
  <si>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</si>
  <si>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</si>
  <si>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</si>
  <si>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</si>
  <si>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</si>
  <si>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</si>
  <si>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</si>
  <si>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</si>
  <si>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</si>
  <si>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</si>
  <si>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</si>
  <si>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</si>
  <si>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</si>
  <si>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</si>
  <si>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</si>
  <si>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</si>
  <si>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</si>
  <si>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</si>
  <si>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</si>
  <si>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</si>
  <si>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</si>
  <si>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</si>
  <si>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</si>
  <si>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</si>
  <si>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</si>
  <si>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</si>
  <si>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</si>
  <si>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</si>
  <si>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</si>
  <si>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</si>
  <si>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</si>
  <si>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</si>
  <si>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</si>
  <si>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</si>
  <si>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</si>
  <si>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</si>
  <si>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</si>
  <si>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</si>
  <si>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</si>
  <si>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</si>
  <si>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</si>
  <si>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</si>
  <si>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</si>
  <si>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</si>
  <si>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</si>
  <si>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</si>
  <si>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</si>
  <si>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</si>
  <si>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</si>
  <si>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</si>
  <si>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</si>
  <si>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</si>
  <si>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</si>
  <si>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</si>
  <si>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</si>
  <si>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</si>
  <si>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</si>
  <si>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</si>
  <si>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</si>
  <si>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</si>
  <si>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</si>
  <si>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</si>
  <si>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</si>
  <si>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</si>
  <si>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</si>
  <si>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</si>
  <si>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</si>
  <si>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</si>
  <si>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</si>
  <si>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</si>
  <si>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</si>
  <si>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</si>
  <si>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</si>
  <si>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</si>
  <si>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</si>
  <si>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</si>
  <si>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</si>
  <si>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</si>
  <si>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</si>
  <si>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</si>
  <si>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</si>
  <si>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</si>
  <si>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</si>
  <si>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</si>
  <si>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</si>
  <si>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</si>
  <si>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</si>
  <si>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</si>
  <si>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</si>
  <si>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</si>
  <si>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</si>
  <si>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</si>
  <si>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</si>
  <si>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</si>
  <si>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</si>
  <si>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</si>
  <si>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</si>
  <si>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</si>
  <si>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</si>
  <si>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</si>
  <si>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</si>
  <si>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</si>
  <si>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</si>
  <si>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</si>
  <si>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</si>
  <si>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</si>
  <si>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</si>
  <si>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</si>
  <si>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</si>
  <si>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</si>
  <si>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</si>
  <si>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</si>
  <si>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</si>
  <si>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</si>
  <si>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</si>
  <si>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</si>
  <si>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</si>
  <si>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</si>
  <si>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</si>
  <si>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</si>
  <si>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</si>
  <si>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</si>
  <si>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</si>
  <si>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</si>
  <si>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</si>
  <si>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</si>
  <si>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</si>
  <si>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</si>
  <si>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</si>
  <si>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</si>
  <si>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</si>
  <si>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</si>
  <si>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</si>
  <si>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</si>
  <si>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</si>
  <si>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</si>
  <si>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</si>
  <si>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</si>
  <si>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</si>
  <si>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</si>
  <si>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</si>
  <si>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</si>
  <si>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</si>
  <si>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</si>
  <si>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</si>
  <si>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</si>
  <si>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</si>
  <si>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</si>
  <si>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</si>
  <si>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</si>
  <si>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</si>
  <si>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</si>
  <si>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</si>
  <si>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</si>
  <si>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</si>
  <si>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</si>
  <si>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</si>
  <si>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</si>
  <si>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</si>
  <si>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</si>
  <si>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</si>
  <si>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</si>
  <si>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</si>
  <si>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</si>
  <si>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</si>
  <si>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</si>
  <si>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</si>
  <si>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</si>
  <si>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</si>
  <si>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</si>
  <si>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</si>
  <si>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</si>
  <si>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</si>
  <si>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</si>
  <si>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</si>
  <si>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</si>
  <si>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</si>
  <si>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</si>
  <si>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</si>
  <si>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</si>
  <si>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</si>
  <si>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</si>
  <si>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</si>
  <si>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</si>
  <si>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</si>
  <si>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</si>
  <si>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</si>
  <si>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</si>
  <si>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</si>
  <si>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</si>
  <si>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</si>
  <si>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</si>
  <si>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</si>
  <si>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</si>
  <si>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</si>
  <si>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</si>
  <si>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</si>
  <si>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</si>
  <si>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</si>
  <si>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</si>
  <si>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</si>
  <si>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</si>
  <si>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</si>
  <si>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</si>
  <si>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</si>
  <si>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</si>
  <si>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</si>
  <si>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</si>
  <si>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</si>
  <si>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</si>
  <si>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</si>
  <si>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</si>
  <si>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</si>
  <si>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</si>
  <si>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</si>
  <si>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</si>
  <si>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</si>
  <si>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</si>
  <si>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</si>
  <si>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</si>
  <si>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</si>
  <si>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</si>
  <si>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</si>
  <si>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</si>
  <si>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</si>
  <si>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</si>
  <si>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</si>
  <si>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</si>
  <si>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</si>
  <si>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</si>
  <si>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</si>
  <si>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</si>
  <si>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</si>
  <si>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</si>
  <si>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</si>
  <si>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</si>
  <si>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</si>
  <si>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</si>
  <si>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</si>
  <si>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</si>
  <si>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</si>
  <si>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</si>
  <si>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</si>
  <si>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</si>
  <si>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</si>
  <si>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</si>
  <si>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</si>
  <si>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</si>
  <si>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</si>
  <si>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</si>
  <si>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</si>
  <si>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</si>
  <si>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</si>
  <si>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</si>
  <si>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</si>
  <si>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</si>
  <si>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</si>
  <si>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</si>
  <si>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</si>
  <si>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</si>
  <si>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</si>
  <si>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</si>
  <si>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</si>
  <si>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</si>
  <si>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</si>
  <si>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</si>
  <si>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</si>
  <si>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</si>
  <si>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</si>
  <si>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</si>
  <si>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</si>
  <si>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</si>
  <si>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</si>
  <si>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</si>
  <si>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</si>
  <si>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</si>
  <si>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</si>
  <si>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</si>
  <si>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</si>
  <si>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</si>
  <si>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</si>
  <si>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</si>
  <si>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</si>
  <si>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</si>
  <si>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</si>
  <si>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</si>
  <si>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</si>
  <si>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</si>
  <si>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</si>
  <si>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</si>
  <si>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</si>
  <si>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</si>
  <si>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</si>
  <si>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</si>
  <si>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</si>
  <si>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</si>
  <si>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</si>
  <si>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</si>
  <si>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</si>
  <si>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</si>
  <si>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</si>
  <si>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</si>
  <si>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</si>
  <si>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</si>
  <si>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</si>
  <si>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</si>
  <si>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</si>
  <si>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</si>
  <si>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</si>
  <si>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</si>
  <si>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</si>
  <si>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</si>
  <si>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</si>
  <si>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</si>
  <si>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</si>
  <si>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</si>
  <si>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</si>
  <si>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</si>
  <si>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</si>
  <si>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</si>
  <si>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</si>
  <si>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</si>
  <si>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</si>
  <si>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</si>
  <si>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</si>
  <si>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</si>
  <si>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</si>
  <si>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</si>
  <si>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</si>
  <si>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</si>
  <si>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</si>
  <si>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</si>
  <si>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</si>
  <si>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</si>
  <si>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</si>
  <si>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</si>
  <si>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</si>
  <si>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</si>
  <si>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</si>
  <si>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</si>
  <si>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</si>
  <si>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</si>
  <si>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</si>
  <si>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</si>
  <si>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</si>
  <si>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</si>
  <si>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</si>
  <si>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</si>
  <si>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</si>
  <si>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</si>
  <si>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</si>
  <si>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</si>
  <si>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</si>
  <si>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</si>
  <si>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</si>
  <si>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</si>
  <si>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</si>
  <si>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</si>
  <si>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</si>
  <si>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</si>
  <si>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</si>
  <si>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</si>
  <si>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</si>
  <si>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</si>
  <si>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</si>
  <si>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</si>
  <si>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</si>
  <si>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</si>
  <si>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</si>
  <si>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</si>
  <si>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</si>
  <si>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</si>
  <si>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</si>
  <si>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</si>
  <si>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</si>
  <si>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</si>
  <si>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</si>
  <si>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</si>
  <si>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</si>
  <si>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</si>
  <si>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</si>
  <si>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</si>
  <si>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</si>
  <si>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</si>
  <si>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</si>
  <si>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</si>
  <si>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</si>
  <si>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</si>
  <si>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</si>
  <si>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</si>
  <si>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</si>
  <si>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</si>
  <si>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</si>
  <si>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</si>
  <si>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</si>
  <si>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</si>
  <si>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</si>
  <si>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</si>
  <si>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</si>
  <si>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</si>
  <si>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</si>
  <si>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</si>
  <si>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</si>
  <si>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</si>
  <si>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</si>
  <si>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</si>
  <si>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</si>
  <si>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</si>
  <si>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</si>
  <si>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</si>
  <si>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</si>
  <si>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</si>
  <si>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</si>
  <si>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</si>
  <si>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</si>
  <si>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</si>
  <si>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</si>
  <si>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</si>
  <si>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</si>
  <si>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</si>
  <si>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</si>
  <si>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</si>
  <si>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</si>
  <si>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</si>
  <si>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</si>
  <si>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</si>
  <si>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</si>
  <si>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</si>
  <si>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</si>
  <si>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</si>
  <si>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</si>
  <si>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</si>
  <si>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</si>
  <si>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</si>
  <si>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</si>
  <si>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</si>
  <si>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</si>
  <si>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</si>
  <si>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</si>
  <si>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</si>
  <si>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</si>
  <si>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</si>
  <si>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</si>
  <si>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</si>
  <si>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</si>
  <si>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</si>
  <si>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</si>
  <si>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</si>
  <si>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</si>
  <si>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</si>
  <si>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</si>
  <si>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</si>
  <si>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</si>
  <si>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</si>
  <si>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</si>
  <si>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</si>
  <si>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</si>
  <si>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</si>
  <si>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</si>
  <si>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</si>
  <si>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</si>
  <si>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</si>
  <si>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</si>
  <si>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</si>
  <si>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</si>
  <si>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</si>
  <si>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</si>
  <si>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</si>
  <si>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</si>
  <si>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</si>
  <si>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</si>
  <si>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</si>
  <si>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</si>
  <si>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</si>
  <si>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</si>
  <si>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</si>
  <si>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</si>
  <si>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</si>
  <si>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</si>
  <si>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</si>
  <si>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</si>
  <si>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</si>
  <si>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</si>
  <si>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</si>
  <si>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</si>
  <si>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</si>
  <si>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</si>
  <si>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</si>
  <si>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</si>
  <si>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</si>
  <si>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</si>
  <si>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</si>
  <si>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</si>
  <si>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</si>
  <si>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</si>
  <si>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</si>
  <si>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</si>
  <si>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</si>
  <si>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</si>
  <si>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</si>
  <si>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</si>
  <si>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</si>
  <si>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</si>
  <si>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</si>
  <si>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</si>
  <si>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</si>
  <si>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</si>
  <si>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</si>
  <si>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</si>
  <si>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</si>
  <si>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</si>
  <si>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</si>
  <si>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</si>
  <si>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</si>
  <si>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</si>
  <si>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</si>
  <si>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</si>
  <si>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</si>
  <si>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</si>
  <si>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</si>
  <si>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</si>
  <si>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</si>
  <si>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</si>
  <si>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</si>
  <si>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</si>
  <si>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</si>
  <si>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</si>
  <si>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</si>
  <si>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</si>
  <si>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</si>
  <si>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</si>
  <si>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</si>
  <si>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</si>
  <si>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</si>
  <si>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</si>
  <si>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</si>
  <si>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</si>
  <si>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</si>
  <si>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</si>
  <si>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</si>
  <si>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</si>
  <si>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</si>
  <si>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</si>
  <si>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</si>
  <si>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</si>
  <si>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</si>
  <si>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</si>
  <si>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</si>
  <si>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</si>
  <si>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</si>
  <si>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</si>
  <si>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</si>
  <si>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</si>
  <si>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</si>
  <si>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</si>
  <si>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</si>
  <si>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</si>
  <si>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</si>
  <si>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</si>
  <si>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</si>
  <si>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</si>
  <si>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</si>
  <si>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</si>
  <si>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</si>
  <si>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</si>
  <si>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</si>
  <si>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</si>
  <si>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</si>
  <si>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</si>
  <si>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</si>
  <si>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</si>
  <si>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</si>
  <si>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</si>
  <si>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</si>
  <si>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</si>
  <si>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</si>
  <si>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</si>
  <si>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</si>
  <si>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</si>
  <si>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</si>
  <si>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</si>
  <si>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</si>
  <si>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</si>
  <si>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</si>
  <si>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</si>
  <si>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</si>
  <si>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</si>
  <si>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</si>
  <si>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</si>
  <si>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</si>
  <si>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</si>
  <si>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</si>
  <si>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</si>
  <si>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</si>
  <si>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</si>
  <si>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</si>
  <si>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</si>
  <si>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</si>
  <si>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</si>
  <si>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</si>
  <si>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</si>
  <si>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</si>
  <si>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</si>
  <si>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</si>
  <si>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</si>
  <si>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</si>
  <si>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</si>
  <si>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</si>
  <si>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</si>
  <si>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</si>
  <si>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</si>
  <si>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</si>
  <si>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</si>
  <si>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</si>
  <si>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</si>
  <si>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</si>
  <si>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</si>
  <si>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</si>
  <si>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</si>
  <si>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</si>
  <si>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</si>
  <si>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</si>
  <si>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</si>
  <si>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</si>
  <si>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</si>
  <si>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</si>
  <si>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</si>
  <si>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</si>
  <si>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</si>
  <si>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</si>
  <si>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</si>
  <si>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</si>
  <si>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</si>
  <si>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</si>
  <si>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</si>
  <si>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</si>
  <si>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</si>
  <si>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</si>
  <si>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</si>
  <si>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</si>
  <si>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</si>
  <si>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</si>
  <si>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</si>
  <si>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</si>
  <si>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</si>
  <si>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</si>
  <si>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</si>
  <si>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</si>
  <si>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</si>
  <si>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</si>
  <si>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</si>
  <si>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</si>
  <si>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</si>
  <si>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</si>
  <si>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</si>
  <si>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</si>
  <si>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</si>
  <si>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</si>
  <si>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</si>
  <si>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</si>
  <si>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</si>
  <si>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</si>
  <si>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</si>
  <si>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</si>
  <si>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</si>
  <si>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</si>
  <si>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</si>
  <si>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</si>
  <si>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</si>
  <si>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</si>
  <si>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</si>
  <si>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</si>
  <si>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</si>
  <si>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</si>
  <si>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</si>
  <si>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</si>
  <si>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</si>
  <si>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</si>
  <si>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</si>
  <si>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</si>
  <si>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</si>
  <si>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</si>
  <si>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</si>
  <si>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</si>
  <si>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</si>
  <si>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</si>
  <si>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</si>
  <si>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</si>
  <si>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</si>
  <si>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</si>
  <si>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</si>
  <si>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</si>
  <si>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</si>
  <si>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</si>
  <si>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</si>
  <si>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</si>
  <si>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</si>
  <si>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</si>
  <si>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</si>
  <si>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</si>
  <si>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</si>
  <si>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</si>
  <si>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</si>
  <si>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</si>
  <si>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</si>
  <si>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</si>
  <si>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</si>
  <si>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</si>
  <si>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</si>
  <si>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</si>
  <si>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</si>
  <si>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</si>
  <si>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</si>
  <si>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</si>
  <si>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</si>
  <si>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</si>
  <si>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</si>
  <si>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</si>
  <si>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</si>
  <si>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</si>
  <si>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</si>
  <si>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</si>
  <si>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</si>
  <si>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</si>
  <si>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</si>
  <si>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</si>
  <si>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</si>
  <si>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</si>
  <si>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</si>
  <si>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</si>
  <si>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</si>
  <si>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</si>
  <si>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</si>
  <si>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</si>
  <si>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</si>
  <si>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</si>
  <si>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</si>
  <si>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</si>
  <si>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</si>
  <si>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</si>
  <si>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</si>
  <si>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</si>
  <si>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</si>
  <si>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</si>
  <si>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</si>
  <si>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</si>
  <si>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</si>
  <si>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</si>
  <si>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</si>
  <si>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</si>
  <si>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</si>
  <si>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</si>
  <si>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</si>
  <si>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</si>
  <si>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</si>
  <si>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</si>
  <si>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</si>
  <si>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</si>
  <si>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</si>
  <si>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</si>
  <si>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</si>
  <si>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</si>
  <si>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</si>
  <si>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</si>
  <si>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</si>
  <si>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</si>
  <si>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</si>
  <si>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</si>
  <si>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</si>
  <si>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</si>
  <si>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</si>
  <si>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</si>
  <si>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</si>
  <si>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</si>
  <si>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</si>
  <si>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</si>
  <si>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</si>
  <si>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</si>
  <si>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</si>
  <si>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</si>
  <si>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</si>
  <si>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</si>
  <si>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</si>
  <si>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</si>
  <si>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</si>
  <si>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</si>
  <si>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</si>
  <si>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</si>
  <si>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</si>
  <si>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</si>
  <si>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</si>
  <si>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</si>
  <si>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</si>
  <si>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</si>
  <si>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</si>
  <si>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</si>
  <si>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</si>
  <si>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</si>
  <si>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</si>
  <si>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</si>
  <si>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</si>
  <si>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</si>
  <si>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</si>
  <si>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</si>
  <si>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</si>
  <si>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</si>
  <si>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</si>
  <si>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</si>
  <si>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</si>
  <si>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</si>
  <si>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</si>
  <si>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</si>
  <si>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</si>
  <si>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</si>
  <si>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</si>
  <si>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</si>
  <si>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</si>
  <si>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</si>
  <si>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</si>
  <si>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</si>
  <si>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</si>
  <si>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</si>
  <si>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</si>
  <si>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</si>
  <si>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</si>
  <si>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</si>
  <si>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</si>
  <si>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</si>
  <si>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</si>
  <si>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</si>
  <si>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</si>
  <si>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</si>
  <si>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</si>
  <si>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</si>
  <si>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</si>
  <si>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</si>
  <si>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</si>
  <si>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</si>
  <si>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</si>
  <si>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</si>
  <si>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</si>
  <si>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</si>
  <si>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</si>
  <si>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</si>
  <si>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</si>
  <si>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</si>
  <si>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</si>
  <si>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</si>
  <si>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</si>
  <si>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</si>
  <si>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</si>
  <si>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</si>
  <si>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</si>
  <si>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</si>
  <si>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</si>
  <si>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</si>
  <si>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</si>
  <si>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</si>
  <si>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</si>
  <si>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</si>
  <si>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</si>
  <si>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</si>
  <si>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</si>
  <si>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</si>
  <si>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</si>
  <si>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</si>
  <si>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</si>
  <si>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</si>
  <si>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</si>
  <si>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</si>
  <si>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</si>
  <si>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</si>
  <si>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</si>
  <si>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</si>
  <si>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</si>
  <si>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</si>
  <si>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</si>
  <si>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</si>
  <si>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</si>
  <si>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</si>
  <si>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</si>
  <si>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</si>
  <si>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</si>
  <si>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</si>
  <si>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</si>
  <si>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</si>
  <si>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</si>
  <si>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</si>
  <si>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</si>
  <si>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</si>
  <si>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</si>
  <si>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</si>
  <si>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</si>
  <si>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</si>
  <si>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</si>
  <si>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</si>
  <si>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</si>
  <si>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</si>
  <si>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</si>
  <si>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</si>
  <si>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</si>
  <si>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</si>
  <si>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</si>
  <si>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</si>
  <si>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</si>
  <si>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</si>
  <si>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</si>
  <si>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</si>
  <si>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</si>
  <si>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</si>
  <si>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</si>
  <si>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</si>
  <si>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</si>
  <si>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</si>
  <si>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</si>
  <si>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</si>
  <si>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</si>
  <si>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</si>
  <si>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</si>
  <si>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</si>
  <si>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</si>
  <si>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</si>
  <si>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</si>
  <si>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</si>
  <si>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</si>
  <si>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</si>
  <si>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</si>
  <si>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</si>
  <si>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</si>
  <si>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</si>
  <si>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</si>
  <si>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</si>
  <si>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</si>
  <si>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</si>
  <si>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</si>
  <si>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</si>
  <si>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</si>
  <si>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</si>
  <si>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</si>
  <si>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</si>
  <si>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</si>
  <si>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</si>
  <si>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</si>
  <si>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</si>
  <si>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</si>
  <si>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</si>
  <si>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</si>
  <si>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</si>
  <si>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</si>
  <si>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</si>
  <si>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</si>
  <si>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</si>
  <si>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</si>
  <si>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</si>
  <si>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</si>
  <si>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</si>
  <si>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</si>
  <si>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</si>
  <si>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</si>
  <si>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</si>
  <si>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</si>
  <si>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</si>
  <si>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</si>
  <si>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</si>
  <si>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</si>
  <si>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</si>
  <si>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</si>
  <si>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</si>
  <si>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</si>
  <si>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</si>
  <si>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</si>
  <si>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</si>
  <si>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</si>
  <si>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</si>
  <si>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</si>
  <si>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</si>
  <si>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</si>
  <si>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</si>
  <si>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</si>
  <si>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</si>
  <si>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</si>
  <si>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</si>
  <si>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</si>
  <si>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</si>
  <si>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</si>
  <si>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</si>
  <si>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</si>
  <si>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</si>
  <si>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</si>
  <si>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</si>
  <si>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</si>
  <si>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</si>
  <si>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</si>
  <si>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</si>
  <si>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</si>
  <si>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</si>
  <si>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</si>
  <si>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</si>
  <si>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</si>
  <si>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</si>
  <si>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</si>
  <si>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</si>
  <si>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</si>
  <si>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</si>
  <si>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</si>
  <si>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</si>
  <si>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</si>
  <si>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</si>
  <si>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</si>
  <si>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</si>
  <si>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</si>
  <si>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</si>
  <si>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</si>
  <si>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</si>
  <si>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</si>
  <si>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</si>
  <si>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</si>
  <si>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</si>
  <si>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</si>
  <si>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</si>
  <si>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</si>
  <si>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</si>
  <si>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</si>
  <si>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</si>
  <si>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</si>
  <si>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</si>
  <si>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</si>
  <si>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</si>
  <si>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</si>
  <si>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</si>
  <si>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</si>
  <si>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</si>
  <si>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</si>
  <si>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</si>
  <si>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</si>
  <si>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</si>
  <si>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</si>
  <si>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</si>
  <si>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</si>
  <si>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</si>
  <si>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</si>
  <si>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</si>
  <si>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</si>
  <si>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</si>
  <si>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</si>
  <si>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</si>
  <si>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</si>
  <si>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</si>
  <si>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</si>
  <si>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</si>
  <si>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</si>
  <si>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</si>
  <si>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</si>
  <si>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</si>
  <si>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</si>
  <si>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</si>
  <si>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</si>
  <si>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</si>
  <si>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</si>
  <si>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</si>
  <si>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</si>
  <si>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</si>
  <si>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</si>
  <si>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</si>
  <si>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</si>
  <si>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</si>
  <si>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</si>
  <si>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</si>
  <si>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</si>
  <si>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</si>
  <si>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</si>
  <si>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</si>
  <si>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</si>
  <si>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</si>
  <si>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</si>
  <si>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</si>
  <si>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</si>
  <si>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</si>
  <si>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</si>
  <si>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</si>
  <si>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</si>
  <si>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</si>
  <si>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</si>
  <si>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</si>
  <si>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</si>
  <si>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</si>
  <si>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</si>
  <si>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</si>
  <si>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</si>
  <si>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</si>
  <si>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</si>
  <si>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</si>
  <si>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</si>
  <si>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</si>
  <si>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</si>
  <si>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</si>
  <si>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</si>
  <si>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</si>
  <si>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</si>
  <si>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</si>
  <si>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</si>
  <si>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</si>
  <si>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</si>
  <si>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</si>
  <si>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</si>
  <si>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</si>
  <si>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</si>
  <si>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</si>
  <si>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</si>
  <si>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</si>
  <si>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</si>
  <si>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</si>
  <si>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</si>
  <si>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</si>
  <si>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</si>
  <si>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</si>
  <si>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</si>
  <si>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</si>
  <si>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</si>
  <si>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</si>
  <si>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</si>
  <si>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</si>
  <si>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</si>
  <si>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</si>
  <si>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</si>
  <si>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</si>
  <si>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</si>
  <si>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</si>
  <si>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</si>
  <si>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</si>
  <si>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</si>
  <si>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</si>
  <si>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</si>
  <si>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</si>
  <si>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</si>
  <si>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</si>
  <si>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</si>
  <si>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</si>
  <si>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</si>
  <si>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</si>
  <si>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</si>
  <si>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</si>
  <si>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</si>
  <si>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</si>
  <si>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</si>
  <si>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</si>
  <si>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</si>
  <si>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</si>
  <si>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</si>
  <si>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</si>
  <si>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</si>
  <si>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</si>
  <si>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</si>
  <si>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</si>
  <si>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</si>
  <si>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</si>
  <si>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</si>
  <si>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</si>
  <si>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</si>
  <si>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</si>
  <si>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</si>
  <si>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</si>
  <si>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</si>
  <si>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</si>
  <si>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</si>
  <si>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</si>
  <si>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</si>
  <si>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</si>
  <si>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</si>
  <si>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</si>
  <si>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</si>
  <si>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</si>
  <si>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</si>
  <si>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</si>
  <si>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</si>
  <si>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</si>
  <si>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</si>
  <si>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</si>
  <si>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</si>
  <si>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</si>
  <si>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</si>
  <si>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</si>
  <si>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</si>
  <si>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</si>
  <si>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</si>
  <si>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</si>
  <si>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</si>
  <si>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</si>
  <si>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</si>
  <si>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</si>
  <si>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</si>
  <si>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</si>
  <si>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</si>
  <si>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</si>
  <si>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</si>
  <si>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</si>
  <si>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</si>
  <si>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</si>
  <si>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</si>
  <si>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</si>
  <si>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</si>
  <si>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</si>
  <si>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</si>
  <si>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</si>
  <si>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</si>
  <si>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</si>
  <si>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</si>
  <si>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</si>
  <si>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</si>
  <si>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</si>
  <si>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</si>
  <si>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</si>
  <si>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</si>
  <si>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</si>
  <si>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</si>
  <si>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</si>
  <si>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</si>
  <si>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</si>
  <si>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</si>
  <si>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</si>
  <si>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</si>
  <si>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</si>
  <si>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</si>
  <si>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</si>
  <si>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</si>
  <si>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</si>
  <si>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</si>
  <si>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</si>
  <si>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</si>
  <si>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</si>
  <si>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</si>
  <si>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</si>
  <si>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</si>
  <si>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</si>
  <si>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</si>
  <si>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</si>
  <si>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</si>
  <si>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</si>
  <si>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</si>
  <si>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</si>
  <si>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</si>
  <si>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</si>
  <si>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</si>
  <si>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</si>
  <si>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</si>
  <si>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</si>
  <si>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</si>
  <si>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</si>
  <si>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</si>
  <si>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</si>
  <si>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</si>
  <si>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</si>
  <si>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</si>
  <si>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</si>
  <si>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</si>
  <si>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</si>
  <si>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</si>
  <si>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</si>
  <si>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</si>
  <si>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</si>
  <si>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</si>
  <si>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</si>
  <si>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</si>
  <si>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</si>
  <si>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</si>
  <si>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</si>
  <si>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</si>
  <si>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</si>
  <si>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</si>
  <si>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</si>
  <si>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</si>
  <si>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</si>
  <si>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</si>
  <si>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</si>
  <si>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</si>
  <si>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</si>
  <si>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</si>
  <si>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</si>
  <si>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</si>
  <si>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</si>
  <si>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</si>
  <si>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</si>
  <si>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</si>
  <si>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</si>
  <si>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</si>
  <si>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</si>
  <si>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</si>
  <si>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</si>
  <si>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</si>
  <si>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</si>
  <si>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</si>
  <si>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</si>
  <si>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</si>
  <si>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</si>
  <si>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</si>
  <si>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</si>
  <si>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</si>
  <si>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</si>
  <si>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</si>
  <si>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</si>
  <si>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</si>
  <si>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</si>
  <si>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</si>
  <si>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</si>
  <si>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</si>
  <si>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</si>
  <si>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</si>
  <si>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</si>
  <si>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</si>
  <si>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</si>
  <si>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</si>
  <si>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</si>
  <si>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</si>
  <si>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</si>
  <si>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</si>
  <si>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</si>
  <si>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</si>
  <si>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</si>
  <si>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</si>
  <si>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</si>
  <si>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</si>
  <si>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</si>
  <si>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</si>
  <si>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</si>
  <si>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</si>
  <si>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</si>
  <si>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</si>
  <si>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</si>
  <si>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</si>
  <si>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</si>
  <si>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</si>
  <si>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</si>
  <si>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</si>
  <si>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</si>
  <si>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</si>
  <si>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</si>
  <si>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</si>
  <si>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</si>
  <si>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</si>
  <si>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</si>
  <si>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</si>
  <si>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</si>
  <si>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</si>
  <si>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</si>
  <si>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</si>
  <si>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</si>
  <si>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</si>
  <si>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</si>
  <si>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</si>
  <si>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</si>
  <si>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</si>
  <si>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</si>
  <si>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</si>
  <si>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</si>
  <si>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</si>
  <si>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</si>
  <si>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</si>
  <si>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</si>
  <si>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</si>
  <si>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</si>
  <si>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</si>
  <si>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</si>
  <si>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</si>
  <si>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</si>
  <si>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</si>
  <si>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</si>
  <si>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</si>
  <si>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</si>
  <si>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</si>
  <si>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</si>
  <si>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</si>
  <si>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</si>
  <si>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</si>
  <si>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</si>
  <si>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</si>
  <si>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</si>
  <si>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</si>
  <si>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</si>
  <si>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</si>
  <si>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</si>
  <si>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</si>
  <si>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</si>
  <si>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</si>
  <si>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</si>
  <si>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</si>
  <si>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</si>
  <si>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</si>
  <si>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</si>
  <si>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</si>
  <si>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</si>
  <si>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</si>
  <si>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</si>
  <si>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</si>
  <si>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</si>
  <si>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</si>
  <si>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</si>
  <si>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</si>
  <si>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</si>
  <si>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</si>
  <si>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</si>
  <si>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</si>
  <si>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</si>
  <si>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</si>
  <si>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</si>
  <si>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</si>
  <si>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</si>
  <si>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</si>
  <si>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</si>
  <si>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</si>
  <si>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</si>
  <si>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</si>
  <si>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</si>
  <si>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</si>
  <si>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</si>
  <si>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</si>
  <si>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</si>
  <si>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</si>
  <si>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</si>
  <si>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</si>
  <si>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</si>
  <si>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</si>
  <si>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</si>
  <si>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</si>
  <si>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</si>
  <si>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</si>
  <si>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</si>
  <si>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</si>
  <si>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</si>
  <si>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</si>
  <si>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</si>
  <si>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</si>
  <si>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</si>
  <si>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</si>
  <si>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</si>
  <si>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</si>
  <si>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</si>
  <si>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</si>
  <si>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</si>
  <si>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</si>
  <si>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</si>
  <si>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</si>
  <si>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</si>
  <si>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</si>
  <si>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</si>
  <si>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</si>
  <si>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</si>
  <si>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</si>
  <si>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</si>
  <si>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</si>
  <si>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</si>
  <si>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</si>
  <si>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</si>
  <si>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</si>
  <si>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</si>
  <si>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</si>
  <si>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</si>
  <si>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</si>
  <si>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</si>
  <si>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</si>
  <si>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</si>
  <si>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</si>
  <si>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</si>
  <si>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</si>
  <si>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</si>
  <si>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</si>
  <si>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</si>
  <si>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</si>
  <si>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</si>
  <si>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</si>
  <si>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</si>
  <si>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</si>
  <si>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</si>
  <si>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</si>
  <si>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</si>
  <si>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</si>
  <si>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</si>
  <si>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</si>
  <si>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</si>
  <si>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</si>
  <si>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</si>
  <si>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</si>
  <si>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</si>
  <si>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</si>
  <si>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</si>
  <si>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</si>
  <si>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</si>
  <si>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</si>
  <si>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</si>
  <si>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</si>
  <si>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</si>
  <si>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</si>
  <si>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</si>
  <si>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</si>
  <si>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</si>
  <si>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</si>
  <si>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</si>
  <si>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</si>
  <si>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</si>
  <si>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</si>
  <si>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</si>
  <si>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</si>
  <si>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</si>
  <si>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</si>
  <si>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</si>
  <si>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</si>
  <si>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</si>
  <si>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</si>
  <si>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</si>
  <si>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</si>
  <si>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</si>
  <si>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</si>
  <si>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</si>
  <si>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</si>
  <si>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</si>
  <si>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</si>
  <si>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</si>
  <si>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</si>
  <si>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</si>
  <si>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</si>
  <si>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</si>
  <si>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</si>
  <si>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</si>
  <si>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</si>
  <si>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</si>
  <si>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</si>
  <si>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</si>
  <si>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</si>
  <si>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</si>
  <si>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</si>
  <si>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</si>
  <si>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</si>
  <si>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</si>
  <si>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</si>
  <si>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</si>
  <si>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</si>
  <si>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</si>
  <si>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</si>
  <si>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</si>
  <si>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</si>
  <si>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</si>
  <si>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</si>
  <si>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</si>
  <si>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</si>
  <si>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</si>
  <si>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</si>
  <si>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</si>
  <si>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</si>
  <si>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</si>
  <si>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</si>
  <si>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</si>
  <si>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</si>
  <si>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</si>
  <si>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</si>
  <si>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</si>
  <si>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</si>
  <si>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</si>
  <si>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</si>
  <si>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</si>
  <si>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</si>
  <si>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</si>
  <si>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</si>
  <si>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</si>
  <si>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</si>
  <si>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</si>
  <si>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</si>
  <si>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</si>
  <si>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</si>
  <si>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</si>
  <si>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</si>
  <si>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</si>
  <si>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</si>
  <si>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</si>
  <si>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</si>
  <si>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</si>
  <si>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</si>
  <si>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</si>
  <si>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</si>
  <si>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</si>
  <si>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</si>
  <si>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</si>
  <si>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</si>
  <si>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</si>
  <si>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</si>
  <si>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</si>
  <si>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</si>
  <si>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</si>
  <si>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</si>
  <si>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</si>
  <si>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</si>
  <si>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</si>
  <si>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</si>
  <si>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</si>
  <si>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</si>
  <si>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</si>
  <si>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</si>
  <si>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</si>
  <si>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</si>
  <si>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</si>
  <si>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</si>
  <si>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</si>
  <si>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</si>
  <si>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</si>
  <si>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</si>
  <si>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</si>
  <si>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</si>
  <si>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</si>
  <si>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</si>
  <si>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</si>
  <si>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</si>
  <si>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</si>
  <si>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</si>
  <si>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</si>
  <si>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</si>
  <si>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</si>
  <si>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</si>
  <si>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</si>
  <si>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</si>
  <si>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</si>
  <si>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</si>
  <si>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</si>
  <si>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</si>
  <si>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</si>
  <si>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</si>
  <si>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</si>
  <si>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</si>
  <si>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</si>
  <si>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</si>
  <si>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</si>
  <si>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</si>
  <si>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</si>
  <si>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</si>
  <si>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</si>
  <si>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</si>
  <si>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</si>
  <si>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</si>
  <si>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</si>
  <si>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</si>
  <si>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</si>
  <si>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</si>
  <si>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</si>
  <si>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</si>
  <si>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</si>
  <si>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</si>
  <si>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</si>
  <si>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</si>
  <si>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</si>
  <si>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</si>
  <si>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</si>
  <si>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</si>
  <si>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</si>
  <si>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</si>
  <si>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</si>
  <si>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</si>
  <si>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</si>
  <si>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</si>
  <si>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</si>
  <si>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</si>
  <si>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</si>
  <si>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</si>
  <si>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</si>
  <si>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</si>
  <si>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</si>
  <si>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</si>
  <si>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</si>
  <si>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</si>
  <si>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</si>
  <si>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</si>
  <si>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</si>
  <si>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</si>
  <si>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</si>
  <si>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</si>
  <si>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</si>
  <si>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</si>
  <si>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</si>
  <si>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</si>
  <si>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</si>
  <si>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</si>
  <si>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</si>
  <si>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</si>
  <si>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</si>
  <si>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</si>
  <si>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</si>
  <si>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</si>
  <si>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</si>
  <si>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</si>
  <si>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</si>
  <si>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</si>
  <si>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</si>
  <si>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</si>
  <si>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</si>
  <si>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</si>
  <si>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</si>
  <si>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</si>
  <si>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</si>
  <si>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</si>
  <si>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</si>
  <si>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</si>
  <si>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</si>
  <si>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</si>
  <si>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</si>
  <si>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</si>
  <si>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</si>
  <si>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</si>
  <si>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</si>
  <si>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</si>
  <si>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</si>
  <si>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</si>
  <si>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</si>
  <si>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</si>
  <si>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</si>
  <si>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</si>
  <si>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</si>
  <si>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</si>
  <si>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</si>
  <si>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</si>
  <si>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</si>
  <si>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</si>
  <si>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</si>
  <si>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</si>
  <si>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</si>
  <si>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</si>
  <si>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</si>
  <si>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</si>
  <si>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</si>
  <si>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</si>
  <si>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</si>
  <si>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</si>
  <si>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</si>
  <si>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</si>
  <si>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</si>
  <si>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</si>
  <si>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</si>
  <si>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</si>
  <si>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</si>
  <si>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</si>
  <si>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</si>
  <si>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</si>
  <si>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</si>
  <si>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</si>
  <si>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</si>
  <si>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</si>
  <si>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</si>
  <si>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</si>
  <si>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</si>
  <si>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</si>
  <si>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</si>
  <si>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</si>
  <si>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</si>
  <si>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</si>
  <si>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</si>
  <si>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</si>
  <si>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</si>
  <si>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</si>
  <si>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</si>
  <si>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</si>
  <si>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</si>
  <si>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</si>
  <si>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</si>
  <si>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</si>
  <si>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</si>
  <si>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</si>
  <si>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</si>
  <si>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</si>
  <si>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</si>
  <si>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</si>
  <si>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</si>
  <si>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</si>
  <si>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</si>
  <si>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</si>
  <si>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</si>
  <si>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</si>
  <si>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</si>
  <si>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</si>
  <si>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</si>
  <si>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</si>
  <si>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</si>
  <si>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</si>
  <si>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</si>
  <si>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</si>
  <si>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</si>
  <si>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</si>
  <si>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</si>
  <si>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</si>
  <si>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</si>
  <si>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</si>
  <si>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</si>
  <si>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</si>
  <si>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</si>
  <si>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</si>
  <si>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</si>
  <si>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</si>
  <si>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</si>
  <si>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</si>
  <si>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</si>
  <si>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</si>
  <si>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</si>
  <si>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</si>
  <si>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</si>
  <si>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</si>
  <si>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</si>
  <si>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</si>
  <si>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</si>
  <si>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</si>
  <si>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</si>
  <si>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</si>
  <si>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</si>
  <si>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</si>
  <si>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</si>
  <si>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</si>
  <si>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</si>
  <si>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</si>
  <si>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</si>
  <si>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</si>
  <si>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</si>
  <si>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</si>
  <si>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</si>
  <si>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</si>
  <si>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</si>
  <si>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</si>
  <si>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</si>
  <si>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</si>
  <si>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</si>
  <si>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</si>
  <si>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</si>
  <si>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</si>
  <si>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</si>
  <si>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</si>
  <si>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</si>
  <si>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</si>
  <si>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</si>
  <si>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</si>
  <si>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</si>
  <si>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</si>
  <si>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</si>
  <si>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</si>
  <si>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</si>
  <si>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</si>
  <si>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</si>
  <si>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</si>
  <si>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</si>
  <si>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</si>
  <si>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</si>
  <si>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</si>
  <si>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</si>
  <si>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</si>
  <si>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</si>
  <si>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</si>
  <si>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</si>
  <si>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</si>
  <si>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</si>
  <si>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</si>
  <si>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</si>
  <si>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</si>
  <si>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</si>
  <si>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</si>
  <si>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</si>
  <si>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</si>
  <si>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</si>
  <si>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</si>
  <si>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</si>
  <si>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</si>
  <si>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</si>
  <si>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</si>
  <si>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</si>
  <si>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</si>
  <si>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</si>
  <si>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</si>
  <si>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</si>
  <si>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</si>
  <si>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</si>
  <si>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</si>
  <si>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</si>
  <si>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</si>
  <si>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</si>
  <si>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</si>
  <si>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</si>
  <si>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</si>
  <si>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</si>
  <si>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</si>
  <si>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</si>
  <si>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</si>
  <si>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</si>
  <si>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</si>
  <si>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</si>
  <si>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</si>
  <si>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</si>
  <si>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</si>
  <si>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</si>
  <si>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</si>
  <si>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</si>
  <si>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</si>
  <si>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</si>
  <si>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</si>
  <si>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</si>
  <si>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</si>
  <si>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</si>
  <si>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</si>
  <si>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</si>
  <si>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</si>
  <si>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</si>
  <si>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</si>
  <si>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</si>
  <si>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</si>
  <si>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</si>
  <si>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</si>
  <si>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</si>
  <si>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</si>
  <si>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</si>
  <si>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</si>
  <si>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</si>
  <si>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</si>
  <si>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</si>
  <si>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</si>
  <si>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</si>
  <si>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</si>
  <si>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</si>
  <si>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</si>
  <si>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</si>
  <si>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</si>
  <si>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</si>
  <si>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</si>
  <si>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</si>
  <si>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</si>
  <si>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</si>
  <si>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</si>
  <si>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</si>
  <si>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</si>
  <si>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</si>
  <si>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</si>
  <si>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</si>
  <si>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</si>
  <si>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</si>
  <si>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</si>
  <si>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</si>
  <si>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</si>
  <si>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</si>
  <si>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</si>
  <si>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</si>
  <si>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</si>
  <si>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</si>
  <si>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</si>
  <si>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</si>
  <si>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</si>
  <si>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</si>
  <si>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</si>
  <si>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</si>
  <si>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</si>
  <si>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</si>
  <si>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</si>
  <si>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</si>
  <si>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</si>
  <si>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</si>
  <si>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</si>
  <si>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</si>
  <si>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</si>
  <si>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</si>
  <si>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</si>
  <si>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</si>
  <si>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</si>
  <si>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</si>
  <si>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</si>
  <si>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</si>
  <si>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</si>
  <si>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</si>
  <si>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</si>
  <si>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</si>
  <si>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</si>
  <si>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</si>
  <si>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</si>
  <si>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</si>
  <si>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</si>
  <si>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</si>
  <si>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</si>
  <si>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</si>
  <si>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</si>
  <si>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</si>
  <si>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</si>
  <si>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</si>
  <si>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</si>
  <si>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</si>
  <si>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</si>
  <si>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</si>
  <si>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</si>
  <si>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</si>
  <si>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</si>
  <si>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</si>
  <si>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</si>
  <si>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</si>
  <si>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</si>
  <si>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</si>
  <si>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</si>
  <si>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</si>
  <si>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</si>
  <si>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</si>
  <si>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</si>
  <si>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</si>
  <si>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</si>
  <si>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</si>
  <si>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</si>
  <si>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</si>
  <si>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</si>
  <si>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</si>
  <si>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</si>
  <si>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</si>
  <si>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</si>
  <si>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</si>
  <si>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</si>
  <si>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</si>
  <si>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</si>
  <si>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</si>
  <si>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</si>
  <si>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</si>
  <si>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</si>
  <si>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</si>
  <si>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</si>
  <si>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</si>
  <si>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</si>
  <si>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</si>
  <si>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</si>
  <si>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</si>
  <si>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</si>
  <si>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</si>
  <si>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</si>
  <si>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</si>
  <si>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</si>
  <si>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</si>
  <si>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</si>
  <si>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</si>
  <si>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</si>
  <si>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</si>
  <si>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</si>
  <si>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</si>
  <si>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</si>
  <si>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</si>
  <si>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</si>
  <si>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</si>
  <si>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</si>
  <si>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</si>
  <si>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</si>
  <si>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</si>
  <si>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</si>
  <si>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</si>
  <si>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</si>
  <si>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</si>
  <si>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</si>
  <si>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</si>
  <si>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</si>
  <si>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</si>
  <si>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</si>
  <si>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</si>
  <si>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</si>
  <si>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</si>
  <si>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</si>
  <si>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</si>
  <si>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</si>
  <si>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</si>
  <si>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</si>
  <si>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</si>
  <si>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</si>
  <si>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</si>
  <si>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</si>
  <si>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</si>
  <si>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</si>
  <si>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</si>
  <si>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</si>
  <si>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</si>
  <si>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</si>
  <si>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</si>
  <si>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</si>
  <si>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</si>
  <si>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</si>
  <si>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</si>
  <si>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</si>
  <si>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</si>
  <si>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</si>
  <si>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</si>
  <si>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</si>
  <si>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</si>
  <si>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</si>
  <si>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</si>
  <si>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</si>
  <si>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</si>
  <si>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</si>
  <si>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</si>
  <si>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</si>
  <si>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</si>
  <si>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</si>
  <si>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</si>
  <si>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</si>
  <si>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</si>
  <si>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</si>
  <si>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</si>
  <si>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</si>
  <si>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</si>
  <si>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</si>
  <si>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</si>
  <si>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</si>
  <si>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</si>
  <si>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</si>
  <si>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</si>
  <si>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</si>
  <si>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</si>
  <si>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</si>
  <si>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</si>
  <si>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</si>
  <si>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</si>
  <si>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</si>
  <si>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</si>
  <si>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</si>
  <si>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</si>
  <si>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</si>
  <si>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</si>
  <si>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</si>
  <si>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</si>
  <si>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</si>
  <si>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</si>
  <si>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</si>
  <si>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</si>
  <si>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</si>
  <si>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</si>
  <si>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</si>
  <si>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</si>
  <si>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</si>
  <si>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</si>
  <si>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</si>
  <si>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</si>
  <si>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</si>
  <si>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</si>
  <si>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</si>
  <si>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</si>
  <si>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</si>
  <si>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</si>
  <si>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</si>
  <si>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</si>
  <si>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</si>
  <si>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</si>
  <si>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</si>
  <si>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</si>
  <si>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</si>
  <si>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</si>
  <si>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</si>
  <si>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</si>
  <si>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</si>
  <si>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</si>
  <si>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</si>
  <si>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</si>
  <si>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</si>
  <si>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</si>
  <si>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</si>
  <si>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</si>
  <si>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</si>
  <si>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</si>
  <si>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</si>
  <si>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</si>
  <si>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</si>
  <si>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</si>
  <si>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</si>
  <si>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</si>
  <si>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</si>
  <si>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</si>
  <si>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</si>
  <si>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</si>
  <si>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</si>
  <si>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</si>
  <si>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</si>
  <si>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</si>
  <si>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</si>
  <si>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</si>
  <si>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</si>
  <si>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</si>
  <si>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</si>
  <si>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</si>
  <si>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</si>
  <si>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</si>
  <si>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</si>
  <si>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</si>
  <si>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</si>
  <si>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</si>
  <si>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</si>
  <si>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</si>
  <si>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</si>
  <si>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</si>
  <si>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</si>
  <si>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</si>
  <si>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</si>
  <si>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</si>
  <si>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</si>
  <si>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</si>
  <si>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</si>
  <si>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</si>
  <si>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</si>
  <si>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</si>
  <si>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</si>
  <si>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</si>
  <si>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</si>
  <si>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</si>
  <si>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</si>
  <si>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</si>
  <si>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</si>
  <si>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</si>
  <si>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</si>
  <si>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</si>
  <si>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</si>
  <si>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</si>
  <si>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</si>
  <si>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</si>
  <si>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</si>
  <si>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</si>
  <si>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</si>
  <si>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</si>
  <si>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</si>
  <si>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</si>
  <si>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</si>
  <si>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</si>
  <si>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</si>
  <si>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</si>
  <si>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</si>
  <si>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</si>
  <si>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</si>
  <si>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</si>
  <si>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</si>
  <si>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</si>
  <si>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</si>
  <si>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</si>
  <si>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</si>
  <si>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</si>
  <si>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</si>
  <si>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</si>
  <si>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</si>
  <si>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</si>
  <si>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</si>
  <si>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</si>
  <si>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</si>
  <si>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</si>
  <si>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</si>
  <si>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</si>
  <si>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</si>
  <si>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</si>
  <si>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</si>
  <si>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</si>
  <si>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</si>
  <si>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</si>
  <si>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</si>
  <si>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</si>
  <si>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</si>
  <si>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</si>
  <si>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</si>
  <si>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</si>
  <si>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</si>
  <si>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</si>
  <si>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</si>
  <si>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</si>
  <si>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</si>
  <si>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</si>
  <si>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</si>
  <si>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</si>
  <si>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</si>
  <si>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</si>
  <si>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</si>
  <si>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</si>
  <si>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</si>
  <si>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</si>
  <si>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</si>
  <si>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</si>
  <si>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</si>
  <si>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</si>
  <si>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</si>
  <si>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</si>
  <si>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</si>
  <si>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</si>
  <si>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</si>
  <si>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</si>
  <si>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</si>
  <si>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</si>
  <si>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</si>
  <si>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</si>
  <si>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</si>
  <si>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</si>
  <si>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</si>
  <si>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</si>
  <si>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</si>
  <si>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</si>
  <si>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</si>
  <si>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</si>
  <si>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</si>
  <si>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</si>
  <si>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</si>
  <si>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</si>
  <si>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</si>
  <si>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</si>
  <si>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</si>
  <si>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</si>
  <si>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</si>
  <si>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</si>
  <si>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</si>
  <si>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</si>
  <si>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</si>
  <si>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</si>
  <si>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</si>
  <si>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</si>
  <si>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</si>
  <si>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</si>
  <si>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</si>
  <si>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</si>
  <si>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</si>
  <si>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</si>
  <si>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</si>
  <si>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</si>
  <si>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</si>
  <si>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</si>
  <si>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</si>
  <si>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</si>
  <si>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</si>
  <si>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</si>
  <si>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</si>
  <si>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</si>
  <si>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</si>
  <si>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</si>
  <si>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</si>
  <si>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</si>
  <si>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</si>
  <si>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</si>
  <si>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</si>
  <si>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</si>
  <si>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</si>
  <si>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</si>
  <si>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</si>
  <si>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</si>
  <si>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</si>
  <si>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</si>
  <si>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</si>
  <si>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</si>
  <si>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</si>
  <si>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</si>
  <si>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</si>
  <si>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</si>
  <si>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</si>
  <si>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</si>
  <si>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</si>
  <si>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</si>
  <si>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</si>
  <si>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</si>
  <si>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</si>
  <si>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</si>
  <si>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</si>
  <si>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</si>
  <si>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</si>
  <si>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</si>
  <si>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</si>
  <si>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</si>
  <si>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</si>
  <si>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</si>
  <si>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</si>
  <si>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</si>
  <si>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</si>
  <si>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</si>
  <si>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</si>
  <si>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</si>
  <si>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</si>
  <si>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</si>
  <si>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</si>
  <si>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</si>
  <si>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</si>
  <si>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</si>
  <si>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</si>
  <si>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</si>
  <si>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</si>
  <si>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</si>
  <si>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</si>
  <si>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</si>
  <si>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</si>
  <si>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</si>
  <si>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</si>
  <si>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</si>
  <si>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</si>
  <si>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</si>
  <si>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</si>
  <si>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</si>
  <si>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</si>
  <si>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</si>
  <si>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</si>
  <si>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</si>
  <si>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</si>
  <si>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</si>
  <si>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</si>
  <si>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</si>
  <si>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</si>
  <si>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</si>
  <si>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</si>
  <si>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</si>
  <si>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</si>
  <si>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</si>
  <si>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</si>
  <si>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</si>
  <si>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</si>
  <si>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</si>
  <si>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</si>
  <si>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</si>
  <si>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</si>
  <si>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</si>
  <si>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</si>
  <si>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</si>
  <si>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</si>
  <si>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</si>
  <si>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</si>
  <si>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</si>
  <si>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</si>
  <si>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</si>
  <si>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</si>
  <si>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</si>
  <si>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</si>
  <si>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</si>
  <si>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</si>
  <si>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</si>
  <si>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</si>
  <si>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</si>
  <si>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</si>
  <si>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</si>
  <si>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</si>
  <si>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</si>
  <si>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</si>
  <si>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</si>
  <si>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</si>
  <si>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</si>
  <si>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</si>
  <si>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</si>
  <si>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</si>
  <si>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</si>
  <si>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</si>
  <si>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</si>
  <si>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</si>
  <si>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</si>
  <si>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</si>
  <si>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</si>
  <si>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</si>
  <si>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</si>
  <si>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</si>
  <si>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</si>
  <si>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</si>
  <si>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</si>
  <si>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</si>
  <si>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</si>
  <si>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</si>
  <si>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</si>
  <si>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</si>
  <si>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</si>
  <si>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</si>
  <si>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</si>
  <si>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</si>
  <si>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</si>
  <si>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</si>
  <si>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</si>
  <si>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</si>
  <si>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</si>
  <si>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</si>
  <si>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</si>
  <si>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</si>
  <si>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</si>
  <si>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</si>
  <si>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</si>
  <si>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</si>
  <si>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</si>
  <si>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</si>
  <si>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</si>
  <si>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</si>
  <si>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</si>
  <si>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</si>
  <si>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</si>
  <si>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</si>
  <si>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</si>
  <si>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</si>
  <si>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</si>
  <si>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</si>
  <si>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</si>
  <si>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</si>
  <si>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</si>
  <si>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</si>
  <si>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</si>
  <si>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</si>
  <si>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</si>
  <si>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</si>
  <si>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</si>
  <si>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</si>
  <si>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</si>
  <si>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</si>
  <si>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</si>
  <si>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</si>
  <si>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</si>
  <si>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</si>
  <si>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</si>
  <si>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</si>
  <si>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</si>
  <si>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</si>
  <si>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</si>
  <si>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</si>
  <si>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</si>
  <si>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</si>
  <si>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</si>
  <si>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</si>
  <si>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</si>
  <si>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</si>
  <si>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</si>
  <si>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</si>
  <si>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</si>
  <si>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</si>
  <si>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</si>
  <si>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</si>
  <si>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</si>
  <si>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</si>
  <si>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</si>
  <si>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</si>
  <si>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</si>
  <si>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</si>
  <si>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</si>
  <si>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</si>
  <si>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</si>
  <si>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</si>
  <si>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</si>
  <si>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</si>
  <si>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</si>
  <si>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</si>
  <si>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</si>
  <si>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</si>
  <si>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</si>
  <si>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</si>
  <si>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</si>
  <si>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</si>
  <si>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</si>
  <si>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</si>
  <si>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</si>
  <si>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</si>
  <si>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</si>
  <si>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</si>
  <si>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</si>
  <si>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</si>
  <si>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</si>
  <si>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</si>
  <si>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</si>
  <si>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</si>
  <si>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</si>
  <si>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</si>
  <si>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</si>
  <si>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</si>
  <si>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</si>
  <si>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</si>
  <si>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</si>
  <si>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</si>
  <si>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</si>
  <si>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</si>
  <si>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</si>
  <si>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</si>
  <si>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</si>
  <si>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</si>
  <si>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</si>
  <si>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</si>
  <si>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</si>
  <si>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</si>
  <si>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</si>
  <si>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</si>
  <si>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</si>
  <si>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</si>
  <si>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</si>
  <si>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</si>
  <si>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</si>
  <si>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</si>
  <si>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</si>
  <si>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</si>
  <si>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</si>
  <si>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</si>
  <si>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</si>
  <si>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</si>
  <si>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</si>
  <si>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</si>
  <si>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</si>
  <si>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</si>
  <si>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</si>
  <si>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</si>
  <si>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</si>
  <si>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</si>
  <si>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</si>
  <si>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</si>
  <si>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</si>
  <si>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</si>
  <si>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</si>
  <si>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</si>
  <si>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</si>
  <si>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</si>
  <si>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</si>
  <si>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</si>
  <si>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</si>
  <si>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</si>
  <si>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</si>
  <si>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</si>
  <si>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</si>
  <si>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</si>
  <si>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</si>
  <si>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</si>
  <si>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</si>
  <si>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</si>
  <si>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</si>
  <si>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</si>
  <si>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</si>
  <si>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</si>
  <si>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</si>
  <si>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</si>
  <si>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</si>
  <si>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</si>
  <si>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</si>
  <si>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</si>
  <si>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</si>
  <si>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</si>
  <si>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</si>
  <si>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</si>
  <si>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</si>
  <si>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</si>
  <si>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</si>
  <si>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</si>
  <si>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</si>
  <si>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</si>
  <si>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</si>
  <si>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</si>
  <si>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</si>
  <si>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</si>
  <si>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</si>
  <si>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</si>
  <si>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</si>
  <si>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</si>
  <si>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</si>
  <si>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</si>
  <si>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</si>
  <si>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</si>
  <si>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</si>
  <si>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</si>
  <si>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</si>
  <si>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</si>
  <si>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</si>
  <si>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</si>
  <si>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</si>
  <si>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</si>
  <si>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</si>
  <si>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</si>
  <si>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</si>
  <si>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</si>
  <si>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</si>
  <si>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</si>
  <si>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</si>
  <si>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</si>
  <si>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</si>
  <si>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</si>
  <si>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</si>
  <si>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</si>
  <si>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</si>
  <si>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</si>
  <si>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</si>
  <si>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</si>
  <si>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</si>
  <si>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</si>
  <si>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</si>
  <si>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</si>
  <si>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</si>
  <si>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</si>
  <si>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</si>
  <si>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</si>
  <si>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</si>
  <si>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</si>
  <si>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</si>
  <si>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</si>
  <si>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</si>
  <si>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</si>
  <si>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</si>
  <si>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</si>
  <si>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</si>
  <si>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</si>
  <si>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</si>
  <si>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</si>
  <si>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</si>
  <si>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</si>
  <si>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</si>
  <si>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</si>
  <si>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</si>
  <si>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</si>
  <si>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</si>
  <si>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</si>
  <si>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</si>
  <si>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</si>
  <si>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</si>
  <si>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</si>
  <si>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</si>
  <si>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</si>
  <si>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</si>
  <si>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</si>
  <si>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</si>
  <si>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</si>
  <si>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</si>
  <si>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</si>
  <si>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</si>
  <si>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</si>
  <si>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</si>
  <si>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</si>
  <si>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</si>
  <si>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</si>
  <si>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</si>
  <si>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</si>
  <si>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</si>
  <si>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</si>
  <si>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</si>
  <si>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</si>
  <si>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</si>
  <si>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</si>
  <si>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</si>
  <si>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</si>
  <si>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</si>
  <si>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</si>
  <si>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</si>
  <si>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</si>
  <si>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</si>
  <si>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</si>
  <si>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</si>
  <si>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</si>
  <si>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</si>
  <si>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</si>
  <si>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</si>
  <si>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</si>
  <si>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</si>
  <si>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</si>
  <si>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</si>
  <si>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</si>
  <si>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</si>
  <si>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</si>
  <si>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</si>
  <si>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</si>
  <si>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</si>
  <si>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</si>
  <si>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</si>
  <si>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</si>
  <si>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</si>
  <si>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</si>
  <si>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</si>
  <si>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</si>
  <si>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</si>
  <si>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</si>
  <si>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</si>
  <si>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</si>
  <si>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</si>
  <si>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</si>
  <si>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</si>
  <si>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</si>
  <si>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</si>
  <si>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</si>
  <si>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</si>
  <si>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</si>
  <si>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</si>
  <si>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</si>
  <si>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</si>
  <si>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</si>
  <si>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</si>
  <si>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</si>
  <si>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</si>
  <si>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</si>
  <si>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</si>
  <si>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</si>
  <si>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</si>
  <si>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</si>
  <si>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</si>
  <si>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</si>
  <si>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</si>
  <si>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</si>
  <si>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</si>
  <si>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</si>
  <si>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</si>
  <si>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</si>
  <si>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</si>
  <si>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</si>
  <si>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</si>
  <si>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</si>
  <si>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</si>
  <si>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</si>
  <si>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</si>
  <si>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</si>
  <si>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</si>
  <si>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</si>
  <si>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</si>
  <si>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</si>
  <si>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</si>
  <si>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</si>
  <si>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</si>
  <si>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</si>
  <si>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</si>
  <si>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</si>
  <si>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</si>
  <si>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</si>
  <si>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</si>
  <si>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</si>
  <si>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</si>
  <si>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</si>
  <si>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</si>
  <si>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</si>
  <si>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</si>
  <si>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</si>
  <si>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</si>
  <si>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</si>
  <si>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</si>
  <si>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</si>
  <si>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</si>
  <si>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</si>
  <si>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</si>
  <si>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</si>
  <si>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</si>
  <si>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</si>
  <si>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</si>
  <si>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</si>
  <si>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</si>
  <si>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</si>
  <si>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</si>
  <si>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</si>
  <si>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</si>
  <si>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</si>
  <si>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</si>
  <si>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</si>
  <si>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</si>
  <si>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</si>
  <si>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</si>
  <si>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</si>
  <si>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</si>
  <si>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</si>
  <si>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</si>
  <si>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</si>
  <si>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</si>
  <si>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</si>
  <si>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</si>
  <si>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</si>
  <si>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</si>
  <si>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</si>
  <si>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</si>
  <si>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</si>
  <si>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</si>
  <si>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</si>
  <si>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</si>
  <si>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</si>
  <si>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</si>
  <si>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</si>
  <si>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</si>
  <si>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</si>
  <si>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</si>
  <si>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</si>
  <si>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</si>
  <si>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</si>
  <si>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</si>
  <si>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</si>
  <si>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</si>
  <si>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</si>
  <si>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</si>
  <si>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</si>
  <si>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</si>
  <si>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</si>
  <si>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</si>
  <si>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</si>
  <si>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</si>
  <si>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</si>
  <si>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</si>
  <si>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</si>
  <si>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</si>
  <si>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</si>
  <si>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</si>
  <si>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</si>
  <si>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</si>
  <si>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</si>
  <si>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</si>
  <si>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</si>
  <si>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</si>
  <si>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</si>
  <si>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</si>
  <si>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</si>
  <si>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</si>
  <si>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</si>
  <si>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</si>
  <si>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</si>
  <si>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</si>
  <si>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</si>
  <si>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</si>
  <si>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</si>
  <si>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</si>
  <si>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</si>
  <si>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</si>
  <si>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</si>
  <si>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</si>
  <si>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</si>
  <si>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</si>
  <si>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</si>
  <si>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</si>
  <si>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</si>
  <si>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</si>
  <si>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</si>
  <si>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</si>
  <si>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</si>
  <si>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</si>
  <si>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</si>
  <si>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</si>
  <si>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</si>
  <si>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</si>
  <si>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</si>
  <si>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</si>
  <si>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</si>
  <si>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</si>
  <si>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</si>
  <si>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</si>
  <si>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</si>
  <si>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</si>
  <si>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</si>
  <si>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</si>
  <si>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</si>
  <si>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</si>
  <si>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</si>
  <si>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</si>
  <si>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</si>
  <si>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</si>
  <si>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</si>
  <si>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</si>
  <si>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</si>
  <si>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</si>
  <si>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</si>
  <si>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</si>
  <si>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</si>
  <si>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</si>
  <si>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</si>
  <si>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</si>
  <si>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</si>
  <si>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</si>
  <si>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</si>
  <si>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</si>
  <si>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</si>
  <si>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</si>
  <si>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</si>
  <si>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</si>
  <si>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</si>
  <si>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</si>
  <si>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</si>
  <si>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</si>
  <si>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</si>
  <si>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</si>
  <si>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</si>
  <si>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</si>
  <si>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</si>
  <si>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</si>
  <si>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</si>
  <si>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</si>
  <si>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</si>
  <si>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</si>
  <si>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</si>
  <si>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</si>
  <si>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</si>
  <si>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</si>
  <si>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</si>
  <si>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</si>
  <si>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</si>
  <si>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</si>
  <si>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</si>
  <si>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</si>
  <si>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</si>
  <si>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</si>
  <si>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</si>
  <si>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</si>
  <si>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</si>
  <si>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</si>
  <si>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</si>
  <si>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</si>
  <si>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</si>
  <si>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</si>
  <si>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</si>
  <si>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</si>
  <si>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</si>
  <si>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</si>
  <si>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</si>
  <si>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</si>
  <si>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</si>
  <si>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</si>
  <si>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</si>
  <si>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</si>
  <si>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</si>
  <si>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</si>
  <si>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</si>
  <si>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</si>
  <si>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</si>
  <si>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</si>
  <si>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</si>
  <si>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</si>
  <si>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</si>
  <si>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</si>
  <si>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</si>
  <si>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</si>
  <si>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</si>
  <si>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</si>
  <si>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</si>
  <si>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</si>
  <si>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</si>
  <si>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</si>
  <si>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</si>
  <si>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</si>
  <si>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</si>
  <si>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</si>
  <si>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</si>
  <si>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</si>
  <si>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</si>
  <si>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</si>
  <si>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</si>
  <si>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</si>
  <si>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</si>
  <si>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</si>
  <si>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</si>
  <si>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</si>
  <si>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</si>
  <si>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</si>
  <si>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</si>
  <si>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</si>
  <si>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</si>
  <si>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</si>
  <si>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</si>
  <si>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</si>
  <si>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</si>
  <si>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</si>
  <si>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</si>
  <si>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</si>
  <si>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</si>
  <si>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</si>
  <si>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</si>
  <si>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</si>
  <si>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</si>
  <si>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</si>
  <si>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</si>
  <si>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</si>
  <si>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</si>
  <si>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</si>
  <si>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</si>
  <si>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</si>
  <si>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</si>
  <si>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</si>
  <si>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</si>
  <si>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</si>
  <si>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</si>
  <si>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</si>
  <si>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</si>
  <si>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</si>
  <si>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</si>
  <si>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</si>
  <si>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</si>
  <si>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</si>
  <si>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</si>
  <si>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</si>
  <si>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</si>
  <si>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</si>
  <si>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</si>
  <si>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</si>
  <si>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</si>
  <si>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</si>
  <si>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</si>
  <si>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</si>
  <si>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</si>
  <si>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</si>
  <si>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</si>
  <si>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</si>
  <si>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</si>
  <si>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</si>
  <si>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</si>
  <si>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</si>
  <si>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</si>
  <si>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</si>
  <si>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</si>
  <si>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</si>
  <si>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</si>
  <si>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</si>
  <si>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</si>
  <si>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</si>
  <si>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</si>
  <si>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</si>
  <si>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</si>
  <si>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</si>
  <si>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</si>
  <si>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</si>
  <si>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</si>
  <si>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</si>
  <si>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</si>
  <si>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</si>
  <si>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</si>
  <si>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</si>
  <si>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</si>
  <si>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</si>
  <si>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</si>
  <si>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</si>
  <si>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</si>
  <si>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</si>
  <si>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</si>
  <si>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</si>
  <si>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</si>
  <si>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</si>
  <si>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</si>
  <si>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</si>
  <si>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</si>
  <si>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</si>
  <si>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</si>
  <si>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</si>
  <si>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</si>
  <si>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</si>
  <si>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</si>
  <si>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</si>
  <si>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</si>
  <si>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</si>
  <si>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</si>
  <si>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</si>
  <si>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</si>
  <si>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</si>
  <si>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</si>
  <si>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</si>
  <si>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</si>
  <si>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</si>
  <si>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</si>
  <si>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</si>
  <si>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</si>
  <si>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</si>
  <si>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</si>
  <si>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</si>
  <si>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</si>
  <si>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</si>
  <si>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</si>
  <si>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</si>
  <si>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</si>
  <si>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</si>
  <si>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</si>
  <si>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</si>
  <si>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</si>
  <si>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</si>
  <si>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</si>
  <si>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</si>
  <si>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</si>
  <si>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</si>
  <si>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</si>
  <si>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</si>
  <si>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</si>
  <si>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</si>
  <si>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</si>
  <si>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</si>
  <si>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</si>
  <si>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</si>
  <si>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</si>
  <si>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</si>
  <si>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</si>
  <si>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</si>
  <si>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</si>
  <si>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</si>
  <si>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</si>
  <si>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</si>
  <si>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</si>
  <si>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</si>
  <si>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</si>
  <si>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</si>
  <si>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</si>
  <si>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</si>
  <si>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</si>
  <si>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</si>
  <si>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</si>
  <si>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</si>
  <si>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</si>
  <si>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</si>
  <si>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</si>
  <si>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</si>
  <si>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</si>
  <si>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</si>
  <si>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</si>
  <si>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</si>
  <si>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</si>
  <si>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</si>
  <si>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</si>
  <si>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</si>
  <si>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</si>
  <si>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</si>
  <si>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</si>
  <si>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</si>
  <si>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</si>
  <si>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</si>
  <si>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</si>
  <si>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</si>
  <si>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</si>
  <si>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</si>
  <si>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</si>
  <si>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</si>
  <si>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</si>
  <si>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</si>
  <si>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</si>
  <si>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</si>
  <si>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</si>
  <si>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</si>
  <si>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</si>
  <si>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</si>
  <si>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</si>
  <si>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</si>
  <si>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</si>
  <si>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</si>
  <si>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</si>
  <si>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</si>
  <si>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</si>
  <si>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</si>
  <si>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</si>
  <si>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</si>
  <si>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</si>
  <si>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</si>
  <si>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</si>
  <si>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</si>
  <si>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</si>
  <si>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</si>
  <si>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</si>
  <si>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</si>
  <si>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</si>
  <si>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</si>
  <si>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</si>
  <si>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</si>
  <si>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</si>
  <si>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</si>
  <si>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</si>
  <si>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</si>
  <si>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</si>
  <si>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</si>
  <si>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</si>
  <si>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</si>
  <si>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</si>
  <si>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</si>
  <si>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</si>
  <si>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</si>
  <si>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</si>
  <si>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</si>
  <si>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</si>
  <si>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</si>
  <si>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</si>
  <si>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</si>
  <si>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</si>
  <si>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</si>
  <si>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</si>
  <si>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</si>
  <si>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</si>
  <si>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</si>
  <si>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</si>
  <si>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</si>
  <si>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</si>
  <si>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</si>
  <si>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</si>
  <si>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</si>
  <si>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</si>
  <si>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</si>
  <si>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</si>
  <si>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</si>
  <si>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</si>
  <si>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</si>
  <si>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</si>
  <si>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</si>
  <si>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</si>
  <si>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</si>
  <si>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</si>
  <si>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</si>
  <si>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</si>
  <si>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</si>
  <si>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</si>
  <si>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</si>
  <si>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</si>
  <si>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</si>
  <si>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</si>
  <si>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</si>
  <si>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</si>
  <si>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</si>
  <si>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</si>
  <si>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</si>
  <si>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</si>
  <si>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</si>
  <si>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</si>
  <si>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</si>
  <si>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</si>
  <si>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</si>
  <si>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</si>
  <si>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</si>
  <si>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</si>
  <si>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</si>
  <si>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</si>
  <si>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</si>
  <si>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</si>
  <si>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</si>
  <si>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</si>
  <si>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</si>
  <si>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</si>
  <si>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</si>
  <si>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</si>
  <si>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</si>
  <si>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</si>
  <si>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</si>
  <si>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</si>
  <si>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</si>
  <si>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</si>
  <si>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</si>
  <si>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</si>
  <si>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</si>
  <si>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</si>
  <si>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</si>
  <si>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</si>
  <si>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</si>
  <si>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</si>
  <si>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</si>
  <si>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</si>
  <si>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</si>
  <si>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</si>
  <si>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</si>
  <si>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</si>
  <si>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</si>
  <si>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</si>
  <si>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</si>
  <si>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</si>
  <si>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</si>
  <si>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</si>
  <si>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</si>
  <si>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</si>
  <si>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</si>
  <si>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</si>
  <si>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</si>
  <si>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</si>
  <si>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</si>
  <si>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</si>
  <si>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</si>
  <si>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</si>
  <si>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</si>
  <si>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</si>
  <si>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</si>
  <si>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</si>
  <si>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</si>
  <si>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</si>
  <si>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</si>
  <si>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</si>
  <si>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</si>
  <si>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</si>
  <si>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</si>
  <si>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</si>
  <si>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</si>
  <si>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</si>
  <si>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</si>
  <si>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</si>
  <si>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</si>
  <si>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</si>
  <si>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</si>
  <si>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</si>
  <si>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</si>
  <si>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</si>
  <si>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</si>
  <si>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</si>
  <si>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</si>
  <si>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</si>
  <si>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</si>
  <si>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</si>
  <si>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</si>
  <si>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</si>
  <si>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</si>
  <si>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</si>
  <si>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</si>
  <si>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</si>
  <si>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</si>
  <si>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</si>
  <si>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</si>
  <si>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</si>
  <si>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</si>
  <si>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</si>
  <si>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</si>
  <si>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</si>
  <si>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</si>
  <si>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</si>
  <si>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</si>
  <si>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</si>
  <si>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</si>
  <si>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</si>
  <si>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</si>
  <si>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</si>
  <si>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</si>
  <si>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</si>
  <si>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</si>
  <si>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</si>
  <si>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</si>
  <si>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</si>
  <si>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</si>
  <si>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</si>
  <si>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</si>
  <si>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</si>
  <si>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</si>
  <si>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</si>
  <si>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</si>
  <si>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</si>
  <si>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</si>
  <si>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</si>
  <si>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</si>
  <si>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</si>
  <si>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</si>
  <si>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</si>
  <si>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</si>
  <si>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</si>
  <si>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</si>
  <si>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</si>
  <si>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</si>
  <si>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</si>
  <si>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</si>
  <si>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</si>
  <si>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</si>
  <si>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</si>
  <si>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</si>
  <si>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</si>
  <si>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</si>
  <si>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</si>
  <si>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</si>
  <si>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</si>
  <si>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</si>
  <si>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</si>
  <si>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</si>
  <si>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</si>
  <si>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</si>
  <si>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</si>
  <si>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</si>
  <si>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</si>
  <si>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</si>
  <si>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</si>
  <si>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</si>
  <si>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</si>
  <si>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</si>
  <si>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</si>
  <si>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</si>
  <si>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</si>
  <si>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</si>
  <si>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</si>
  <si>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</si>
  <si>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</si>
  <si>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</si>
  <si>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</si>
  <si>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</si>
  <si>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</si>
  <si>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</si>
  <si>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</si>
  <si>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</si>
  <si>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</si>
  <si>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</si>
  <si>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</si>
  <si>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</si>
  <si>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</si>
  <si>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</si>
  <si>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</si>
  <si>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</si>
  <si>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</si>
  <si>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</si>
  <si>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</si>
  <si>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</si>
  <si>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</si>
  <si>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</si>
  <si>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</si>
  <si>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</si>
  <si>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</si>
  <si>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</si>
  <si>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</si>
  <si>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</si>
  <si>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</si>
  <si>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</si>
  <si>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</si>
  <si>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</si>
  <si>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</si>
  <si>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</si>
  <si>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</si>
  <si>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</si>
  <si>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</si>
  <si>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</si>
  <si>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</si>
  <si>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</si>
  <si>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</si>
  <si>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</si>
  <si>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</si>
  <si>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</si>
  <si>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</si>
  <si>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</si>
  <si>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</si>
  <si>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</si>
  <si>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</si>
  <si>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</si>
  <si>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</si>
  <si>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</si>
  <si>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</si>
  <si>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</si>
  <si>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</si>
  <si>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</si>
  <si>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</si>
  <si>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</si>
  <si>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</si>
  <si>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</si>
  <si>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</si>
  <si>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</si>
  <si>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</si>
  <si>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</si>
  <si>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</si>
  <si>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</si>
  <si>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</si>
  <si>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</si>
  <si>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</si>
  <si>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</si>
  <si>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</si>
  <si>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</si>
  <si>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</si>
  <si>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</si>
  <si>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</si>
  <si>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</si>
  <si>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</si>
  <si>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</si>
  <si>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</si>
  <si>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</si>
  <si>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</si>
  <si>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</si>
  <si>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</si>
  <si>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</si>
  <si>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</si>
  <si>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</si>
  <si>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</si>
  <si>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</si>
  <si>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</si>
  <si>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</si>
  <si>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</si>
  <si>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</si>
  <si>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</si>
  <si>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</si>
  <si>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</si>
  <si>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</si>
  <si>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</si>
  <si>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</si>
  <si>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</si>
  <si>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</si>
  <si>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</si>
  <si>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</si>
  <si>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</si>
  <si>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</si>
  <si>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</si>
  <si>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</si>
  <si>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</si>
  <si>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</si>
  <si>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</si>
  <si>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</si>
  <si>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</si>
  <si>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</si>
  <si>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</si>
  <si>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</si>
  <si>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</si>
  <si>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</si>
  <si>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</si>
  <si>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</si>
  <si>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</si>
  <si>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</si>
  <si>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</si>
  <si>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</si>
  <si>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</si>
  <si>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</si>
  <si>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</si>
  <si>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</si>
  <si>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</si>
  <si>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</si>
  <si>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</si>
  <si>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</si>
  <si>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</si>
  <si>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</si>
  <si>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</si>
  <si>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</si>
  <si>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</si>
  <si>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</si>
  <si>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</si>
  <si>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</si>
  <si>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</si>
  <si>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</si>
  <si>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</si>
  <si>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</si>
  <si>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</si>
  <si>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</si>
  <si>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</si>
  <si>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</si>
  <si>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</si>
  <si>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</si>
  <si>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</si>
  <si>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</si>
  <si>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</si>
  <si>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</si>
  <si>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</si>
  <si>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</si>
  <si>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</si>
  <si>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</si>
  <si>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</si>
  <si>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</si>
  <si>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</si>
  <si>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</si>
  <si>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</si>
  <si>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</si>
  <si>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</si>
  <si>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</si>
  <si>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</si>
  <si>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</si>
  <si>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</si>
  <si>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</si>
  <si>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</si>
  <si>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</si>
  <si>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</si>
  <si>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</si>
  <si>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</si>
  <si>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</si>
  <si>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</si>
  <si>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</si>
  <si>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</si>
  <si>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</si>
  <si>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</si>
  <si>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</si>
  <si>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</si>
  <si>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</si>
  <si>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</si>
  <si>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</si>
  <si>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</si>
  <si>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</si>
  <si>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</si>
  <si>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</si>
  <si>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</si>
  <si>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</si>
  <si>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</si>
  <si>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</si>
  <si>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</si>
  <si>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</si>
  <si>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</si>
  <si>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</si>
  <si>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</si>
  <si>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</si>
  <si>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</si>
  <si>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</si>
  <si>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</si>
  <si>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</si>
  <si>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</si>
  <si>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</si>
  <si>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</si>
  <si>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</si>
  <si>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</si>
  <si>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</si>
  <si>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</si>
  <si>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</si>
  <si>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</si>
  <si>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</si>
  <si>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</si>
  <si>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</si>
  <si>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</si>
  <si>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</si>
  <si>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</si>
  <si>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</si>
  <si>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</si>
  <si>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</si>
  <si>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</si>
  <si>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</si>
  <si>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</si>
  <si>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</si>
  <si>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</si>
  <si>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</si>
  <si>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</si>
  <si>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</si>
  <si>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</si>
  <si>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</si>
  <si>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</si>
  <si>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</si>
  <si>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</si>
  <si>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</si>
  <si>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</si>
  <si>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</si>
  <si>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</si>
  <si>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</si>
  <si>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</si>
  <si>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</si>
  <si>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</si>
  <si>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</si>
  <si>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</si>
  <si>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</si>
  <si>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</si>
  <si>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</si>
  <si>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</si>
  <si>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</si>
  <si>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</si>
  <si>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</si>
  <si>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</si>
  <si>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</si>
  <si>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</si>
  <si>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</si>
  <si>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</si>
  <si>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</si>
  <si>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</si>
  <si>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</si>
  <si>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</si>
  <si>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</si>
  <si>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</si>
  <si>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</si>
  <si>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</si>
  <si>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</si>
  <si>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</si>
  <si>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</si>
  <si>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</si>
  <si>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</si>
  <si>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</si>
  <si>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</si>
  <si>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</si>
  <si>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</si>
  <si>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</si>
  <si>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</si>
  <si>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</si>
  <si>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</si>
  <si>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</si>
  <si>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</si>
  <si>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</si>
  <si>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</si>
  <si>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</si>
  <si>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</si>
  <si>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</si>
  <si>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</si>
  <si>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</si>
  <si>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</si>
  <si>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</si>
  <si>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</si>
  <si>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</si>
  <si>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</si>
  <si>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</si>
  <si>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</si>
  <si>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</si>
  <si>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</si>
  <si>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</si>
  <si>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</si>
  <si>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</si>
  <si>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</si>
  <si>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</si>
  <si>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</si>
  <si>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</si>
  <si>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</si>
  <si>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</si>
  <si>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</si>
  <si>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</si>
  <si>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</si>
  <si>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</si>
  <si>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</si>
  <si>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</si>
  <si>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</si>
  <si>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</si>
  <si>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</si>
  <si>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</si>
  <si>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</si>
  <si>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</si>
  <si>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</si>
  <si>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</si>
  <si>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</si>
  <si>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</si>
  <si>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</si>
  <si>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</si>
  <si>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</si>
  <si>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</si>
  <si>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</si>
  <si>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</si>
  <si>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</si>
  <si>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</si>
  <si>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</si>
  <si>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</si>
  <si>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</si>
  <si>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</si>
  <si>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</si>
  <si>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</si>
  <si>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</si>
  <si>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</si>
  <si>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</si>
  <si>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</si>
  <si>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</si>
  <si>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</si>
  <si>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</si>
  <si>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</si>
  <si>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</si>
  <si>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</si>
  <si>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</si>
  <si>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</si>
  <si>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</si>
  <si>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</si>
  <si>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</si>
  <si>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</si>
  <si>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</si>
  <si>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</si>
  <si>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</si>
  <si>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</si>
  <si>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</si>
  <si>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</si>
  <si>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</si>
  <si>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</si>
  <si>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</si>
  <si>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</si>
  <si>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</si>
  <si>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</si>
  <si>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</si>
  <si>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</si>
  <si>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</si>
  <si>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</si>
  <si>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</si>
  <si>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</si>
  <si>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</si>
  <si>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</si>
  <si>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</si>
  <si>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</si>
  <si>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</si>
  <si>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</si>
  <si>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</si>
  <si>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</si>
  <si>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</si>
  <si>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</si>
  <si>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</si>
  <si>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</si>
  <si>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</si>
  <si>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</si>
  <si>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</si>
  <si>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</si>
  <si>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</si>
  <si>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</si>
  <si>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</si>
  <si>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</si>
  <si>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</si>
  <si>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</si>
  <si>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</si>
  <si>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</si>
  <si>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</si>
  <si>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</si>
  <si>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</si>
  <si>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</si>
  <si>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</si>
  <si>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</si>
  <si>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</si>
  <si>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</si>
  <si>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</si>
  <si>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</si>
  <si>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</si>
  <si>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</si>
  <si>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</si>
  <si>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</si>
  <si>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</si>
  <si>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</si>
  <si>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</si>
  <si>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</si>
  <si>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</si>
  <si>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</si>
  <si>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</si>
  <si>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</si>
  <si>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</si>
  <si>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</si>
  <si>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</si>
  <si>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</si>
  <si>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</si>
  <si>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</si>
  <si>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</si>
  <si>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</si>
  <si>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</si>
  <si>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</si>
  <si>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</si>
  <si>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</si>
  <si>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</si>
  <si>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</si>
  <si>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</si>
  <si>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</si>
  <si>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</si>
  <si>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</si>
  <si>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</si>
  <si>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</si>
  <si>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</si>
  <si>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</si>
  <si>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</si>
  <si>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</si>
  <si>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</si>
  <si>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</si>
  <si>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</si>
  <si>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</si>
  <si>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</si>
  <si>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</si>
  <si>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</si>
  <si>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</si>
  <si>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</si>
  <si>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</si>
  <si>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</si>
  <si>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</si>
  <si>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</si>
  <si>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</si>
  <si>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</si>
  <si>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</si>
  <si>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</si>
  <si>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</si>
  <si>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</si>
  <si>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</si>
  <si>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</si>
  <si>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</si>
  <si>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</si>
  <si>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</si>
  <si>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</si>
  <si>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</si>
  <si>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</si>
  <si>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</si>
  <si>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</si>
  <si>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</si>
  <si>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</si>
  <si>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</si>
  <si>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</si>
  <si>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</si>
  <si>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</si>
  <si>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</si>
  <si>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</si>
  <si>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</si>
  <si>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</si>
  <si>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</si>
  <si>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</si>
  <si>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</si>
  <si>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</si>
  <si>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</si>
  <si>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</si>
  <si>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</si>
  <si>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</si>
  <si>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</si>
  <si>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</si>
  <si>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</si>
  <si>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</si>
  <si>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</si>
  <si>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</si>
  <si>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</si>
  <si>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</si>
  <si>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</si>
  <si>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</si>
  <si>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</si>
  <si>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</si>
  <si>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</si>
  <si>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</si>
  <si>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</si>
  <si>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</si>
  <si>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</si>
  <si>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</si>
  <si>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</si>
  <si>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</si>
  <si>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</si>
  <si>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</si>
  <si>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</si>
  <si>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</si>
  <si>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</si>
  <si>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</si>
  <si>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</si>
  <si>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</si>
  <si>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</si>
  <si>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</si>
  <si>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</si>
  <si>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</si>
  <si>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</si>
  <si>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</si>
  <si>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</si>
  <si>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</si>
  <si>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</si>
  <si>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</si>
  <si>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</si>
  <si>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</si>
  <si>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</si>
  <si>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</si>
  <si>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</si>
  <si>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</si>
  <si>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</si>
  <si>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</si>
  <si>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</si>
  <si>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</si>
  <si>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</si>
  <si>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</si>
  <si>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</si>
  <si>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</si>
  <si>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</si>
  <si>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</si>
  <si>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</si>
  <si>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</si>
  <si>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</si>
  <si>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</si>
  <si>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</si>
  <si>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</si>
  <si>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</si>
  <si>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</si>
  <si>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</si>
  <si>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</si>
  <si>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</si>
  <si>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</si>
  <si>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</si>
  <si>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</si>
  <si>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</si>
  <si>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</si>
  <si>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</si>
  <si>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</si>
  <si>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</si>
  <si>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</si>
  <si>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</si>
  <si>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</si>
  <si>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</si>
  <si>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</si>
  <si>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</si>
  <si>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</si>
  <si>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</si>
  <si>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</si>
  <si>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</si>
  <si>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</si>
  <si>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</si>
  <si>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</si>
  <si>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</si>
  <si>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</si>
  <si>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</si>
  <si>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</si>
  <si>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</si>
  <si>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</si>
  <si>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</si>
  <si>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</si>
  <si>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</si>
  <si>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</si>
  <si>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</si>
  <si>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</si>
  <si>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</si>
  <si>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</si>
  <si>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</si>
  <si>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</si>
  <si>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</si>
  <si>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</si>
  <si>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</si>
  <si>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</si>
  <si>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</si>
  <si>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</si>
  <si>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</si>
  <si>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</si>
  <si>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</si>
  <si>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</si>
  <si>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</si>
  <si>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</si>
  <si>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</si>
  <si>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</si>
  <si>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</si>
  <si>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</si>
  <si>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</si>
  <si>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</si>
  <si>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</si>
  <si>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</si>
  <si>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</si>
  <si>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</si>
  <si>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</si>
  <si>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</si>
  <si>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</si>
  <si>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</si>
  <si>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</si>
  <si>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</si>
  <si>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</si>
  <si>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</si>
  <si>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</si>
  <si>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</si>
  <si>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</si>
  <si>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</si>
  <si>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</si>
  <si>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</si>
  <si>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</si>
  <si>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</si>
  <si>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</si>
  <si>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</si>
  <si>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</si>
  <si>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</si>
  <si>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</si>
  <si>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</si>
  <si>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</si>
  <si>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</si>
  <si>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</si>
  <si>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</si>
  <si>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</si>
  <si>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</si>
  <si>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</si>
  <si>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</si>
  <si>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</si>
  <si>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</si>
  <si>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</si>
  <si>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</si>
  <si>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</si>
  <si>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</si>
  <si>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</si>
  <si>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</si>
  <si>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</si>
  <si>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</si>
  <si>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</si>
  <si>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</si>
  <si>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</si>
  <si>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</si>
  <si>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</si>
  <si>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</si>
  <si>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</si>
  <si>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</si>
  <si>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</si>
  <si>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</si>
  <si>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</si>
  <si>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</si>
  <si>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</si>
  <si>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</si>
  <si>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</si>
  <si>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</si>
  <si>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</si>
  <si>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</si>
  <si>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</si>
  <si>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</si>
  <si>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</si>
  <si>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</si>
  <si>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</si>
  <si>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</si>
  <si>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</si>
  <si>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</si>
  <si>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</si>
  <si>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</si>
  <si>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</si>
  <si>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</si>
  <si>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</si>
  <si>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</si>
  <si>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</si>
  <si>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</si>
  <si>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</si>
  <si>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</si>
  <si>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</si>
  <si>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</si>
  <si>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</si>
  <si>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</si>
  <si>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</si>
  <si>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</si>
  <si>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</si>
  <si>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</si>
  <si>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</si>
  <si>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</si>
  <si>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</si>
  <si>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</si>
  <si>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</si>
  <si>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</si>
  <si>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</si>
  <si>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</si>
  <si>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</si>
  <si>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</si>
  <si>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</si>
  <si>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</si>
  <si>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</si>
  <si>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</si>
  <si>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</si>
  <si>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</si>
  <si>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</si>
  <si>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</si>
  <si>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</si>
  <si>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</si>
  <si>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</si>
  <si>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</si>
  <si>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</si>
  <si>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</si>
  <si>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</si>
  <si>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</si>
  <si>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</si>
  <si>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</si>
  <si>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</si>
  <si>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</si>
  <si>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</si>
  <si>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</si>
  <si>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</si>
  <si>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</si>
  <si>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</si>
  <si>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</si>
  <si>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</si>
  <si>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</si>
  <si>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</si>
  <si>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</si>
  <si>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</si>
  <si>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</si>
  <si>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</si>
  <si>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</si>
  <si>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</si>
  <si>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</si>
  <si>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</si>
  <si>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</si>
  <si>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</si>
  <si>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</si>
  <si>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</si>
  <si>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</si>
  <si>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</si>
  <si>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</si>
  <si>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</si>
  <si>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</si>
  <si>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</si>
  <si>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</si>
  <si>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</si>
  <si>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</si>
  <si>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</si>
  <si>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</si>
  <si>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</si>
  <si>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</si>
  <si>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</si>
  <si>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</si>
  <si>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</si>
  <si>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</si>
  <si>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</si>
  <si>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</si>
  <si>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</si>
  <si>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</si>
  <si>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</si>
  <si>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</si>
  <si>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</si>
  <si>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</si>
  <si>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</si>
  <si>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</si>
  <si>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</si>
  <si>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</si>
  <si>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</si>
  <si>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</si>
  <si>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</si>
  <si>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</si>
  <si>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</si>
  <si>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</si>
  <si>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</si>
  <si>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</si>
  <si>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</si>
  <si>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</si>
  <si>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</si>
  <si>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</si>
  <si>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</si>
  <si>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</si>
  <si>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</si>
  <si>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</si>
  <si>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</si>
  <si>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</si>
  <si>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</si>
  <si>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</si>
  <si>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</si>
  <si>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</si>
  <si>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</si>
  <si>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</si>
  <si>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</si>
  <si>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</si>
  <si>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</si>
  <si>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</si>
  <si>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</si>
  <si>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</si>
  <si>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</si>
  <si>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</si>
  <si>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</si>
  <si>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</si>
  <si>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</si>
  <si>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</si>
  <si>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</si>
  <si>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</si>
  <si>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</si>
  <si>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</si>
  <si>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</si>
  <si>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</si>
  <si>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</si>
  <si>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</si>
  <si>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</si>
  <si>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</si>
  <si>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</si>
  <si>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</si>
  <si>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</si>
  <si>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</si>
  <si>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</si>
  <si>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</si>
  <si>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</si>
  <si>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</si>
  <si>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</si>
  <si>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</si>
  <si>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</si>
  <si>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</si>
  <si>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</si>
  <si>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</si>
  <si>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</si>
  <si>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</si>
  <si>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</si>
  <si>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</si>
  <si>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</si>
  <si>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</si>
  <si>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</si>
  <si>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</si>
  <si>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</si>
  <si>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</si>
  <si>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</si>
  <si>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</si>
  <si>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</si>
  <si>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</si>
  <si>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</si>
  <si>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</si>
  <si>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</si>
  <si>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</si>
  <si>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</si>
  <si>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</si>
  <si>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</si>
  <si>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</si>
  <si>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</si>
  <si>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</si>
  <si>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</si>
  <si>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</si>
  <si>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</si>
  <si>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</si>
  <si>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</si>
  <si>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</si>
  <si>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</si>
  <si>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</si>
  <si>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</si>
  <si>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</si>
  <si>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</si>
  <si>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</si>
  <si>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</si>
  <si>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</si>
  <si>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</si>
  <si>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</si>
  <si>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</si>
  <si>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</si>
  <si>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</si>
  <si>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</si>
  <si>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</si>
  <si>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</si>
  <si>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</si>
  <si>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</si>
  <si>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</si>
  <si>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</si>
  <si>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</si>
  <si>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</si>
  <si>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</si>
  <si>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</si>
  <si>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</si>
  <si>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</si>
  <si>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</si>
  <si>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</si>
  <si>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</si>
  <si>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</si>
  <si>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</si>
  <si>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</si>
  <si>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</si>
  <si>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</si>
  <si>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</si>
  <si>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</si>
  <si>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</si>
  <si>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</si>
  <si>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</si>
  <si>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</si>
  <si>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</si>
  <si>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</si>
  <si>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</si>
  <si>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</si>
  <si>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</si>
  <si>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</si>
  <si>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</si>
  <si>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</si>
  <si>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</si>
  <si>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</si>
  <si>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</si>
  <si>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</si>
  <si>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</si>
  <si>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</si>
  <si>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</si>
  <si>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</si>
  <si>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</si>
  <si>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</si>
  <si>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</si>
  <si>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</si>
  <si>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</si>
  <si>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</si>
  <si>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</si>
  <si>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</si>
  <si>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</si>
  <si>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</si>
  <si>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</si>
  <si>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</si>
  <si>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</si>
  <si>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</si>
  <si>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</si>
  <si>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</si>
  <si>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</si>
  <si>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</si>
  <si>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</si>
  <si>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</si>
  <si>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</si>
  <si>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</si>
  <si>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</si>
  <si>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</si>
  <si>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</si>
  <si>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</si>
  <si>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</si>
  <si>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</si>
  <si>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</si>
  <si>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</si>
  <si>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</si>
  <si>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</si>
  <si>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</si>
  <si>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</si>
  <si>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</si>
  <si>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</si>
  <si>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</si>
  <si>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</si>
  <si>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</si>
  <si>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</si>
  <si>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</si>
  <si>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</si>
  <si>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</si>
  <si>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</si>
  <si>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</si>
  <si>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</si>
  <si>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</si>
  <si>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</si>
  <si>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</si>
  <si>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</si>
  <si>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</si>
  <si>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</si>
  <si>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</si>
  <si>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</si>
  <si>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</si>
  <si>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</si>
  <si>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</si>
  <si>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</si>
  <si>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</si>
  <si>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</si>
  <si>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</si>
  <si>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</si>
  <si>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</si>
  <si>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</si>
  <si>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</si>
  <si>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</si>
  <si>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</si>
  <si>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</si>
  <si>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</si>
  <si>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</si>
  <si>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</si>
  <si>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</si>
  <si>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</si>
  <si>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</si>
  <si>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</si>
  <si>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</si>
  <si>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</si>
  <si>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</si>
  <si>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</si>
  <si>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</si>
  <si>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</si>
  <si>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</si>
  <si>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</si>
  <si>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</si>
  <si>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</si>
  <si>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</si>
  <si>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</si>
  <si>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</si>
  <si>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</si>
  <si>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</si>
  <si>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</si>
  <si>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</si>
  <si>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</si>
  <si>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</si>
  <si>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</si>
  <si>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</si>
  <si>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</si>
  <si>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</si>
  <si>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</si>
  <si>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</si>
  <si>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</si>
  <si>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</si>
  <si>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</si>
  <si>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</si>
  <si>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</si>
  <si>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</si>
  <si>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</si>
  <si>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</si>
  <si>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</si>
  <si>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</si>
  <si>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</si>
  <si>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</si>
  <si>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</si>
  <si>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</si>
  <si>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</si>
  <si>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</si>
  <si>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</si>
  <si>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</si>
  <si>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</si>
  <si>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</si>
  <si>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</si>
  <si>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</si>
  <si>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</si>
  <si>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</si>
  <si>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</si>
  <si>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</si>
  <si>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</si>
  <si>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</si>
  <si>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</si>
  <si>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</si>
  <si>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</si>
  <si>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</si>
  <si>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</si>
  <si>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</si>
  <si>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</si>
  <si>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</si>
  <si>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</si>
  <si>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</si>
  <si>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</si>
  <si>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</si>
  <si>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</si>
  <si>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</si>
  <si>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</si>
  <si>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</si>
  <si>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</si>
  <si>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</si>
  <si>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</si>
  <si>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</si>
  <si>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</si>
  <si>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</si>
  <si>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</si>
  <si>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</si>
  <si>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</si>
  <si>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</si>
  <si>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</si>
  <si>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</si>
  <si>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</si>
  <si>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</si>
  <si>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</si>
  <si>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</si>
  <si>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</si>
  <si>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</si>
  <si>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</si>
  <si>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</si>
  <si>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</si>
  <si>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</si>
  <si>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</si>
  <si>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</si>
  <si>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</si>
  <si>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</si>
  <si>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</si>
  <si>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</si>
  <si>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</si>
  <si>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</si>
  <si>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</si>
  <si>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</si>
  <si>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</si>
  <si>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</si>
  <si>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</si>
  <si>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</si>
  <si>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</si>
  <si>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</si>
  <si>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</si>
  <si>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</si>
  <si>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</si>
  <si>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</si>
  <si>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</si>
  <si>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</si>
  <si>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</si>
  <si>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</si>
  <si>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</si>
  <si>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</si>
  <si>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</si>
  <si>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</si>
  <si>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</si>
  <si>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</si>
  <si>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</si>
  <si>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</si>
  <si>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</si>
  <si>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</si>
  <si>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</si>
  <si>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</si>
  <si>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</si>
  <si>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</si>
  <si>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</si>
  <si>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</si>
  <si>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</si>
  <si>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</si>
  <si>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</si>
  <si>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</si>
  <si>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</si>
  <si>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</si>
  <si>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</si>
  <si>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</si>
  <si>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</si>
  <si>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</si>
  <si>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</si>
  <si>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</si>
  <si>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</si>
  <si>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</si>
  <si>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</si>
  <si>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</si>
  <si>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</si>
  <si>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</si>
  <si>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</si>
  <si>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</si>
  <si>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</si>
  <si>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</si>
  <si>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</si>
  <si>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</si>
  <si>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</si>
  <si>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</si>
  <si>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</si>
  <si>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</si>
  <si>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</si>
  <si>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</si>
  <si>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</si>
  <si>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</si>
  <si>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</si>
  <si>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</si>
  <si>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</si>
  <si>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</si>
  <si>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</si>
  <si>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</si>
  <si>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</si>
  <si>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</si>
  <si>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</si>
  <si>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</si>
  <si>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</si>
  <si>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</si>
  <si>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</si>
  <si>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</si>
  <si>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</si>
  <si>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</si>
  <si>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</si>
  <si>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</si>
  <si>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</si>
  <si>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</si>
  <si>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</si>
  <si>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</si>
  <si>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</si>
  <si>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</si>
  <si>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</si>
  <si>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</si>
  <si>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</si>
  <si>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</si>
  <si>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</si>
  <si>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</si>
  <si>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</si>
  <si>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</si>
  <si>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</si>
  <si>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</si>
  <si>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</si>
  <si>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</si>
  <si>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</si>
  <si>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</si>
  <si>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</si>
  <si>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</si>
  <si>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</si>
  <si>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</si>
  <si>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</si>
  <si>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</si>
  <si>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</si>
  <si>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</si>
  <si>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</si>
  <si>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</si>
  <si>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</si>
  <si>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</si>
  <si>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</si>
  <si>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</si>
  <si>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</si>
  <si>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</si>
  <si>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</si>
  <si>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</si>
  <si>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</si>
  <si>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</si>
  <si>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</si>
  <si>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</si>
  <si>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</si>
  <si>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</si>
  <si>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</si>
  <si>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</si>
  <si>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</si>
  <si>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</si>
  <si>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</si>
  <si>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</si>
  <si>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</si>
  <si>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</si>
  <si>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</si>
  <si>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</si>
  <si>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</si>
  <si>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</si>
  <si>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</si>
  <si>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</si>
  <si>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</si>
  <si>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</si>
  <si>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</si>
  <si>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</si>
  <si>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</si>
  <si>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</si>
  <si>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</si>
  <si>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</si>
  <si>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</si>
  <si>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</si>
  <si>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</si>
  <si>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</si>
  <si>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</si>
  <si>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</si>
  <si>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</si>
  <si>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</si>
  <si>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</si>
  <si>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</si>
  <si>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</si>
  <si>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</si>
  <si>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</si>
  <si>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</si>
  <si>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</si>
  <si>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</si>
  <si>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</si>
  <si>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</si>
  <si>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</si>
  <si>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</si>
  <si>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</si>
  <si>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</si>
  <si>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</si>
  <si>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</si>
  <si>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</si>
  <si>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</si>
  <si>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</si>
  <si>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</si>
  <si>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</si>
  <si>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</si>
  <si>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</si>
  <si>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</si>
  <si>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</si>
  <si>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</si>
  <si>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</si>
  <si>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</si>
  <si>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</si>
  <si>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</si>
  <si>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</si>
  <si>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</si>
  <si>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</si>
  <si>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</si>
  <si>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</si>
  <si>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</si>
  <si>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</si>
  <si>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</si>
  <si>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</si>
  <si>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</si>
  <si>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</si>
  <si>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</si>
  <si>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</si>
  <si>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</si>
  <si>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</si>
  <si>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</si>
  <si>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</si>
  <si>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</si>
  <si>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</si>
  <si>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</si>
  <si>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</si>
  <si>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</si>
  <si>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</si>
  <si>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</si>
  <si>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</si>
  <si>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</si>
  <si>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</si>
  <si>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</si>
  <si>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</si>
  <si>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</si>
  <si>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</si>
  <si>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</si>
  <si>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</si>
  <si>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</si>
  <si>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</si>
  <si>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</si>
  <si>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</si>
  <si>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</si>
  <si>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</si>
  <si>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</si>
  <si>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</si>
  <si>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</si>
  <si>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</si>
  <si>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</si>
  <si>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</si>
  <si>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</si>
  <si>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</si>
  <si>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</si>
  <si>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</si>
  <si>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</si>
  <si>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</si>
  <si>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</si>
  <si>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</si>
  <si>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</si>
  <si>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</si>
  <si>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</si>
  <si>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</si>
  <si>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</si>
  <si>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</si>
  <si>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</si>
  <si>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</si>
  <si>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</si>
  <si>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</si>
  <si>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</si>
  <si>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</si>
  <si>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</si>
  <si>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</si>
  <si>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</si>
  <si>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</si>
  <si>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</si>
  <si>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</si>
  <si>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</si>
  <si>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</si>
  <si>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</si>
  <si>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</si>
  <si>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</si>
  <si>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</si>
  <si>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</si>
  <si>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</si>
  <si>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</si>
  <si>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</si>
  <si>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</si>
  <si>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</si>
  <si>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</si>
  <si>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</si>
  <si>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</si>
  <si>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</si>
  <si>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</si>
  <si>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</si>
  <si>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</si>
  <si>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</si>
  <si>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</si>
  <si>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</si>
  <si>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</si>
  <si>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</si>
  <si>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</si>
  <si>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</si>
  <si>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</si>
  <si>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</si>
  <si>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</si>
  <si>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</si>
  <si>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</si>
  <si>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</si>
  <si>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</si>
  <si>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</si>
  <si>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</si>
  <si>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</si>
  <si>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</si>
  <si>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</si>
  <si>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</si>
  <si>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</si>
  <si>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</si>
  <si>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</si>
  <si>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</si>
  <si>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</si>
  <si>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</si>
  <si>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</si>
  <si>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</si>
  <si>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</si>
  <si>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</si>
  <si>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</si>
  <si>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</si>
  <si>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</si>
  <si>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</si>
  <si>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</si>
  <si>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</si>
  <si>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</si>
  <si>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</si>
  <si>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</si>
  <si>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</si>
  <si>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</si>
  <si>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</si>
  <si>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</si>
  <si>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</si>
  <si>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</si>
  <si>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</si>
  <si>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</si>
  <si>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</si>
  <si>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</si>
  <si>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</si>
  <si>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</si>
  <si>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</si>
  <si>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</si>
  <si>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</si>
  <si>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</si>
  <si>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</si>
  <si>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</si>
  <si>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</si>
  <si>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</si>
  <si>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</si>
  <si>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</si>
  <si>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</si>
  <si>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</si>
  <si>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</si>
  <si>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</si>
  <si>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</si>
  <si>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</si>
  <si>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</si>
  <si>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</si>
  <si>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</si>
  <si>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</si>
  <si>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</si>
  <si>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</si>
  <si>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</si>
  <si>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</si>
  <si>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</si>
  <si>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</si>
  <si>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</si>
  <si>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</si>
  <si>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</si>
  <si>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</si>
  <si>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</si>
  <si>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</si>
  <si>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</si>
  <si>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</si>
  <si>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</si>
  <si>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</si>
  <si>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</si>
  <si>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</si>
  <si>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</si>
  <si>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</si>
  <si>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</si>
  <si>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</si>
  <si>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</si>
  <si>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</si>
  <si>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</si>
  <si>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</si>
  <si>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</si>
  <si>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</si>
  <si>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</si>
  <si>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</si>
  <si>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</si>
  <si>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</si>
  <si>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</si>
  <si>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</si>
  <si>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</si>
  <si>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</si>
  <si>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</si>
  <si>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</si>
  <si>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</si>
  <si>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</si>
  <si>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</si>
  <si>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</si>
  <si>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</si>
  <si>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</si>
  <si>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</si>
  <si>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</si>
  <si>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</si>
  <si>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</si>
  <si>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</si>
  <si>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</si>
  <si>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</si>
  <si>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</si>
  <si>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</si>
  <si>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</si>
  <si>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</si>
  <si>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</si>
  <si>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</si>
  <si>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</si>
  <si>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</si>
  <si>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</si>
  <si>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</si>
  <si>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</si>
  <si>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</si>
  <si>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</si>
  <si>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</si>
  <si>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</si>
  <si>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</si>
  <si>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</si>
  <si>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</si>
  <si>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</si>
  <si>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</si>
  <si>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</si>
  <si>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</si>
  <si>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</si>
  <si>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</si>
  <si>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</si>
  <si>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</si>
  <si>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</si>
  <si>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</si>
  <si>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</si>
  <si>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</si>
  <si>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</si>
  <si>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</si>
  <si>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</si>
  <si>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</si>
  <si>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</si>
  <si>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</si>
  <si>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</si>
  <si>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</si>
  <si>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</si>
  <si>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</si>
  <si>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</si>
  <si>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</si>
  <si>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</si>
  <si>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</si>
  <si>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</si>
  <si>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</si>
  <si>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</si>
  <si>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</si>
  <si>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</si>
  <si>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</si>
  <si>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</si>
  <si>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</si>
  <si>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</si>
  <si>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</si>
  <si>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</si>
  <si>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</si>
  <si>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</si>
  <si>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</si>
  <si>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</si>
  <si>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</si>
  <si>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</si>
  <si>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</si>
  <si>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</si>
  <si>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</si>
  <si>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</si>
  <si>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</si>
  <si>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</si>
  <si>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</si>
  <si>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</si>
  <si>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</si>
  <si>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</si>
  <si>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</si>
  <si>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</si>
  <si>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</si>
  <si>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</si>
  <si>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</si>
  <si>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</si>
  <si>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</si>
  <si>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</si>
  <si>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</si>
  <si>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</si>
  <si>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</si>
  <si>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</si>
  <si>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</si>
  <si>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</si>
  <si>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</si>
  <si>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</si>
  <si>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</si>
  <si>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</si>
  <si>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</si>
  <si>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</si>
  <si>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</si>
  <si>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</si>
  <si>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</si>
  <si>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</si>
  <si>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</si>
  <si>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</si>
  <si>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</si>
  <si>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</si>
  <si>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</si>
  <si>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</si>
  <si>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</si>
  <si>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</si>
  <si>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</si>
  <si>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</si>
  <si>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</si>
  <si>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</si>
  <si>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</si>
  <si>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</si>
  <si>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</si>
  <si>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</si>
  <si>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</si>
  <si>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</si>
  <si>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</si>
  <si>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</si>
  <si>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</si>
  <si>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</si>
  <si>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</si>
  <si>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</si>
  <si>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</si>
  <si>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</si>
  <si>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</si>
  <si>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</si>
  <si>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</si>
  <si>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</si>
  <si>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</si>
  <si>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</si>
  <si>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</si>
  <si>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</si>
  <si>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</si>
  <si>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</si>
  <si>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</si>
  <si>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</si>
  <si>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</si>
  <si>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</si>
  <si>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</si>
  <si>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</si>
  <si>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</si>
  <si>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</si>
  <si>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</si>
  <si>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</si>
  <si>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</si>
  <si>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</si>
  <si>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</si>
  <si>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</si>
  <si>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</si>
  <si>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</si>
  <si>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</si>
  <si>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</si>
  <si>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</si>
  <si>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</si>
  <si>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</si>
  <si>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</si>
  <si>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</si>
  <si>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</si>
  <si>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</si>
  <si>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</si>
  <si>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</si>
  <si>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</si>
  <si>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</si>
  <si>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</si>
  <si>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</si>
  <si>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</si>
  <si>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</si>
  <si>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</si>
  <si>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</si>
  <si>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</si>
  <si>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</si>
  <si>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</si>
  <si>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</si>
  <si>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</si>
  <si>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</si>
  <si>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</si>
  <si>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</si>
  <si>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</si>
  <si>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</si>
  <si>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</si>
  <si>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</si>
  <si>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</si>
  <si>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</si>
  <si>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</si>
  <si>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</si>
  <si>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</si>
  <si>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</si>
  <si>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</si>
  <si>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</si>
  <si>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</si>
  <si>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</si>
  <si>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</si>
  <si>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</si>
  <si>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</si>
  <si>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</si>
  <si>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</si>
  <si>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</si>
  <si>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</si>
  <si>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</si>
  <si>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</si>
  <si>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</si>
  <si>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</si>
  <si>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</si>
  <si>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</si>
  <si>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</si>
  <si>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</si>
  <si>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</si>
  <si>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</si>
  <si>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</si>
  <si>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</si>
  <si>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</si>
  <si>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</si>
  <si>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</si>
  <si>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</si>
  <si>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</si>
  <si>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</si>
  <si>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</si>
  <si>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</si>
  <si>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</si>
  <si>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</si>
  <si>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</si>
  <si>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</si>
  <si>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</si>
  <si>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</si>
  <si>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</si>
  <si>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</si>
  <si>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</si>
  <si>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</si>
  <si>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</si>
  <si>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</si>
  <si>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</si>
  <si>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</si>
  <si>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</si>
  <si>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</si>
  <si>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</si>
  <si>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</si>
  <si>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</si>
  <si>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</si>
  <si>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</si>
  <si>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</si>
  <si>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</si>
  <si>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</si>
  <si>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</si>
  <si>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</si>
  <si>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</si>
  <si>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</si>
  <si>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</si>
  <si>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</si>
  <si>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</si>
  <si>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</si>
  <si>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</si>
  <si>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</si>
  <si>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</si>
  <si>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</si>
  <si>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</si>
  <si>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</si>
  <si>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</si>
  <si>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</si>
  <si>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</si>
  <si>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</si>
  <si>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</si>
  <si>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</si>
  <si>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</si>
  <si>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</si>
  <si>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</si>
  <si>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</si>
  <si>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</si>
  <si>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</si>
  <si>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</si>
  <si>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</si>
  <si>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</si>
  <si>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</si>
  <si>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</si>
  <si>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</si>
  <si>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</si>
  <si>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</si>
  <si>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</si>
  <si>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</si>
  <si>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</si>
  <si>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</si>
  <si>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</si>
  <si>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</si>
  <si>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</si>
  <si>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</si>
  <si>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</si>
  <si>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</si>
  <si>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</si>
  <si>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</si>
  <si>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</si>
  <si>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</si>
  <si>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</si>
  <si>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</si>
  <si>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</si>
  <si>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</si>
  <si>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</si>
  <si>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</si>
  <si>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</si>
  <si>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</si>
  <si>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</si>
  <si>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</si>
  <si>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</si>
  <si>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</si>
  <si>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</si>
  <si>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</si>
  <si>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</si>
  <si>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</si>
  <si>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</si>
  <si>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</si>
  <si>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</si>
  <si>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</si>
  <si>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</si>
  <si>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</si>
  <si>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</si>
  <si>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</si>
  <si>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</si>
  <si>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</si>
  <si>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</si>
  <si>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</si>
  <si>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</si>
  <si>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</si>
  <si>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</si>
  <si>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</si>
  <si>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</si>
  <si>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</si>
  <si>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</si>
  <si>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</si>
  <si>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</si>
  <si>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</si>
  <si>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</si>
  <si>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</si>
  <si>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</si>
  <si>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</si>
  <si>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</si>
  <si>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</si>
  <si>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</si>
  <si>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</si>
  <si>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</si>
  <si>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</si>
  <si>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</si>
  <si>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</si>
  <si>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</si>
  <si>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</si>
  <si>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</si>
  <si>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</si>
  <si>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</si>
  <si>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</si>
  <si>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</si>
  <si>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</si>
  <si>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</si>
  <si>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</si>
  <si>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</si>
  <si>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</si>
  <si>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</si>
  <si>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</si>
  <si>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</si>
  <si>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</si>
  <si>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</si>
  <si>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</si>
  <si>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</si>
  <si>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</si>
  <si>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</si>
  <si>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</si>
  <si>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</si>
  <si>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</si>
  <si>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</si>
  <si>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</si>
  <si>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</si>
  <si>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</si>
  <si>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</si>
  <si>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</si>
  <si>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</si>
  <si>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</si>
  <si>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</si>
  <si>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</si>
  <si>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</si>
  <si>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</si>
  <si>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</si>
  <si>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</si>
  <si>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</si>
  <si>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</si>
  <si>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</si>
  <si>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</si>
  <si>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</si>
  <si>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</si>
  <si>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</si>
  <si>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</si>
  <si>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</si>
  <si>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</si>
  <si>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</si>
  <si>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</si>
  <si>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</si>
  <si>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</si>
  <si>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</si>
  <si>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</si>
  <si>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</si>
  <si>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</si>
  <si>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</si>
  <si>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</si>
  <si>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</si>
  <si>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</si>
  <si>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</si>
  <si>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</si>
  <si>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</si>
  <si>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</si>
  <si>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</si>
  <si>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</si>
  <si>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</si>
  <si>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</si>
  <si>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</si>
  <si>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</si>
  <si>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</si>
  <si>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</si>
  <si>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</si>
  <si>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</si>
  <si>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</si>
  <si>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</si>
  <si>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</si>
  <si>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</si>
  <si>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</si>
  <si>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</si>
  <si>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</si>
  <si>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</si>
  <si>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</si>
  <si>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</si>
  <si>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</si>
  <si>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</si>
  <si>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</si>
  <si>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</si>
  <si>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</si>
  <si>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</si>
  <si>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</si>
  <si>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</si>
  <si>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</si>
  <si>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</si>
  <si>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</si>
  <si>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</si>
  <si>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</si>
  <si>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</si>
  <si>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</si>
  <si>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</si>
  <si>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</si>
  <si>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</si>
  <si>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</si>
  <si>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</si>
  <si>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</si>
  <si>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</si>
  <si>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</si>
  <si>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</si>
  <si>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</si>
  <si>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</si>
  <si>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</si>
  <si>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</si>
  <si>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</si>
  <si>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</si>
  <si>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</si>
  <si>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</si>
  <si>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</si>
  <si>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</si>
  <si>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</si>
  <si>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</si>
  <si>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</si>
  <si>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</si>
  <si>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</si>
  <si>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</si>
  <si>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</si>
  <si>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</si>
  <si>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</si>
  <si>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</si>
  <si>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</si>
  <si>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</si>
  <si>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</si>
  <si>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</si>
  <si>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</si>
  <si>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</si>
  <si>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</si>
  <si>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</si>
  <si>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</si>
  <si>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</si>
  <si>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</si>
  <si>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</si>
  <si>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</si>
  <si>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</si>
  <si>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</si>
  <si>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</si>
  <si>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</si>
  <si>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</si>
  <si>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</si>
  <si>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</si>
  <si>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</si>
  <si>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</si>
  <si>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</si>
  <si>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</si>
  <si>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</si>
  <si>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</si>
  <si>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</si>
  <si>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</si>
  <si>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</si>
  <si>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</si>
  <si>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</si>
  <si>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</si>
  <si>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</si>
  <si>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</si>
  <si>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</si>
  <si>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</si>
  <si>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</si>
  <si>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</si>
  <si>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</si>
  <si>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</si>
  <si>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</si>
  <si>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</si>
  <si>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</si>
  <si>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</si>
  <si>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</si>
  <si>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</si>
  <si>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</si>
  <si>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</si>
  <si>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</si>
  <si>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</si>
  <si>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</si>
  <si>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</si>
  <si>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</si>
  <si>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</si>
  <si>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</si>
  <si>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</si>
  <si>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</si>
  <si>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</si>
  <si>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</si>
  <si>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</si>
  <si>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</si>
  <si>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</si>
  <si>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</si>
  <si>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</si>
  <si>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</si>
  <si>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</si>
  <si>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</si>
  <si>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</si>
  <si>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</si>
  <si>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</si>
  <si>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</si>
  <si>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</si>
  <si>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</si>
  <si>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</si>
  <si>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</si>
  <si>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</si>
  <si>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</si>
  <si>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</si>
  <si>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</si>
  <si>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</si>
  <si>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</si>
  <si>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</si>
  <si>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</si>
  <si>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</si>
  <si>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</si>
  <si>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</si>
  <si>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</si>
  <si>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</si>
  <si>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</si>
  <si>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</si>
  <si>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</si>
  <si>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</si>
  <si>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</si>
  <si>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</si>
  <si>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</si>
  <si>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</si>
  <si>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</si>
  <si>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</si>
  <si>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</si>
  <si>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</si>
  <si>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</si>
  <si>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</si>
  <si>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</si>
  <si>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</si>
  <si>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</si>
  <si>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</si>
  <si>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</si>
  <si>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</si>
  <si>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</si>
  <si>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</si>
  <si>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</si>
  <si>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</si>
  <si>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</si>
  <si>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</si>
  <si>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</si>
  <si>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</si>
  <si>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</si>
  <si>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</si>
  <si>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</si>
  <si>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</si>
  <si>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</si>
  <si>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</si>
  <si>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</si>
  <si>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</si>
  <si>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</si>
  <si>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</si>
  <si>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</si>
  <si>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</si>
  <si>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</si>
  <si>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</si>
  <si>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</si>
  <si>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</si>
  <si>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</si>
  <si>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</si>
  <si>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</si>
  <si>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</si>
  <si>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</si>
  <si>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</si>
  <si>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</si>
  <si>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</si>
  <si>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</si>
  <si>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</si>
  <si>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</si>
  <si>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</si>
  <si>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</si>
  <si>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</si>
  <si>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</si>
  <si>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</si>
  <si>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</si>
  <si>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</si>
  <si>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</si>
  <si>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</si>
  <si>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</si>
  <si>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</si>
  <si>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</si>
  <si>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</si>
  <si>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</si>
  <si>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</si>
  <si>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</si>
  <si>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</si>
  <si>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</si>
  <si>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</si>
  <si>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</si>
  <si>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</si>
  <si>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</si>
  <si>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</si>
  <si>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</si>
  <si>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</si>
  <si>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</si>
  <si>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</si>
  <si>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</si>
  <si>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</si>
  <si>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</si>
  <si>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</si>
  <si>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</si>
  <si>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</si>
  <si>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</si>
  <si>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</si>
  <si>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</si>
  <si>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</si>
  <si>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</si>
  <si>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</si>
  <si>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</si>
  <si>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</si>
  <si>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</si>
  <si>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</si>
  <si>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</si>
  <si>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</si>
  <si>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</si>
  <si>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</si>
  <si>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</si>
  <si>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</si>
  <si>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</si>
  <si>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</si>
  <si>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</si>
  <si>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</si>
  <si>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</si>
  <si>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</si>
  <si>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</si>
  <si>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</si>
  <si>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</si>
  <si>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</si>
  <si>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</si>
  <si>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</si>
  <si>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</si>
  <si>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</si>
  <si>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</si>
  <si>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</si>
  <si>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</si>
  <si>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</si>
  <si>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</si>
  <si>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</si>
  <si>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</si>
  <si>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</si>
  <si>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</si>
  <si>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</si>
  <si>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</si>
  <si>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</si>
  <si>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</si>
  <si>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</si>
  <si>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</si>
  <si>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</si>
  <si>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</si>
  <si>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</si>
  <si>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</si>
  <si>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</si>
  <si>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</si>
  <si>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</si>
  <si>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</si>
  <si>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</si>
  <si>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</si>
  <si>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</si>
  <si>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</si>
  <si>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</si>
  <si>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</si>
  <si>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</si>
  <si>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</si>
  <si>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</si>
  <si>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</si>
  <si>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</si>
  <si>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</si>
  <si>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</si>
  <si>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</si>
  <si>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</si>
  <si>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</si>
  <si>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</si>
  <si>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</si>
  <si>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</si>
  <si>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</si>
  <si>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</si>
  <si>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</si>
  <si>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</si>
  <si>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</si>
  <si>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</si>
  <si>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</si>
  <si>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</si>
  <si>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</si>
  <si>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</si>
  <si>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</si>
  <si>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</si>
  <si>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</si>
  <si>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</si>
  <si>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</si>
  <si>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</si>
  <si>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</si>
  <si>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</si>
  <si>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</si>
  <si>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</si>
  <si>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</si>
  <si>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</si>
  <si>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</si>
  <si>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</si>
  <si>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</si>
  <si>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</si>
  <si>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</si>
  <si>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</si>
  <si>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</si>
  <si>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</si>
  <si>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</si>
  <si>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</si>
  <si>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</si>
  <si>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</si>
  <si>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</si>
  <si>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</si>
  <si>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</si>
  <si>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</si>
  <si>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</si>
  <si>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</si>
  <si>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</si>
  <si>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</si>
  <si>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</si>
  <si>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</si>
  <si>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</si>
  <si>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</si>
  <si>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</si>
  <si>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</si>
  <si>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</si>
  <si>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</si>
  <si>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</si>
  <si>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</si>
  <si>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</si>
  <si>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</si>
  <si>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</si>
  <si>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</si>
  <si>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</si>
  <si>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</si>
  <si>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</si>
  <si>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</si>
  <si>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</si>
  <si>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</si>
  <si>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</si>
  <si>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</si>
  <si>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</si>
  <si>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</si>
  <si>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</si>
  <si>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</si>
  <si>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</si>
  <si>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</si>
  <si>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</si>
  <si>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</si>
  <si>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</si>
  <si>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</si>
  <si>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</si>
  <si>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</si>
  <si>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</si>
  <si>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</si>
  <si>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</si>
  <si>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</si>
  <si>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</si>
  <si>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</si>
  <si>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</si>
  <si>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</si>
  <si>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</si>
  <si>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</si>
  <si>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</si>
  <si>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</si>
  <si>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</si>
  <si>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</si>
  <si>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</si>
  <si>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</si>
  <si>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</si>
  <si>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</si>
  <si>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</si>
  <si>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</si>
  <si>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</si>
  <si>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</si>
  <si>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</si>
  <si>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</si>
  <si>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</si>
  <si>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</si>
  <si>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</si>
  <si>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</si>
  <si>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</si>
  <si>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</si>
  <si>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</si>
  <si>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</si>
  <si>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</si>
  <si>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</si>
  <si>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</si>
  <si>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</si>
  <si>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</si>
  <si>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</si>
  <si>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</si>
  <si>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</si>
  <si>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</si>
  <si>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</si>
  <si>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</si>
  <si>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</si>
  <si>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</si>
  <si>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</si>
  <si>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</si>
  <si>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</si>
  <si>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</si>
  <si>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</si>
  <si>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</si>
  <si>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</si>
  <si>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</si>
  <si>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</si>
  <si>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</si>
  <si>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</si>
  <si>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</si>
  <si>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</si>
  <si>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</si>
  <si>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</si>
  <si>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</si>
  <si>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</si>
  <si>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</si>
  <si>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</si>
  <si>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</si>
  <si>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</si>
  <si>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</si>
  <si>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</si>
  <si>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</si>
  <si>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</si>
  <si>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</si>
  <si>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</si>
  <si>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</si>
  <si>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</si>
  <si>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</si>
  <si>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</si>
  <si>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</si>
  <si>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</si>
  <si>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</si>
  <si>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</si>
  <si>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</si>
  <si>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</si>
  <si>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</si>
  <si>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</si>
  <si>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</si>
  <si>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</si>
  <si>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</si>
  <si>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</si>
  <si>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</si>
  <si>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</si>
  <si>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</si>
  <si>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</si>
  <si>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</si>
  <si>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</si>
  <si>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</si>
  <si>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</si>
  <si>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</si>
  <si>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</si>
  <si>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</si>
  <si>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</si>
  <si>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</si>
  <si>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</si>
  <si>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</si>
  <si>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</si>
  <si>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</si>
  <si>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</si>
  <si>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</si>
  <si>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</si>
  <si>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</si>
  <si>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</si>
  <si>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</si>
  <si>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</si>
  <si>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</si>
  <si>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</si>
  <si>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</si>
  <si>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</si>
  <si>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</si>
  <si>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</si>
  <si>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</si>
  <si>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</si>
  <si>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</si>
  <si>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</si>
  <si>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</si>
  <si>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</si>
  <si>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</si>
  <si>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</si>
  <si>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</si>
  <si>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</si>
  <si>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</si>
  <si>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</si>
  <si>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</si>
  <si>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</si>
  <si>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</si>
  <si>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</si>
  <si>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</si>
  <si>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</si>
  <si>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</si>
  <si>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</si>
  <si>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</si>
  <si>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</si>
  <si>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</si>
  <si>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</si>
  <si>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</si>
  <si>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</si>
  <si>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</si>
  <si>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</si>
  <si>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</si>
  <si>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</si>
  <si>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</si>
  <si>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</si>
  <si>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</si>
  <si>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</si>
  <si>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</si>
  <si>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</si>
  <si>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</si>
  <si>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</si>
  <si>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</si>
  <si>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</si>
  <si>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</si>
  <si>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</si>
  <si>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</si>
  <si>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</si>
  <si>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</si>
  <si>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</si>
  <si>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</si>
  <si>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</si>
  <si>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</si>
  <si>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</si>
  <si>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</si>
  <si>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</si>
  <si>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</si>
  <si>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</si>
  <si>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</si>
  <si>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</si>
  <si>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</si>
  <si>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</si>
  <si>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</si>
  <si>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</si>
  <si>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</si>
  <si>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</si>
  <si>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</si>
  <si>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</si>
  <si>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</si>
  <si>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</si>
  <si>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</si>
  <si>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</si>
  <si>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</si>
  <si>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</si>
  <si>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</si>
  <si>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</si>
  <si>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</si>
  <si>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</si>
  <si>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</si>
  <si>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</si>
  <si>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</si>
  <si>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</si>
  <si>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</si>
  <si>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</si>
  <si>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</si>
  <si>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</si>
  <si>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</si>
  <si>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</si>
  <si>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</si>
  <si>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</si>
  <si>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</si>
  <si>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</si>
  <si>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</si>
  <si>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</si>
  <si>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</si>
  <si>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</si>
  <si>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</si>
  <si>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</si>
  <si>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</si>
  <si>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</si>
  <si>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</si>
  <si>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</si>
  <si>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</si>
  <si>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</si>
  <si>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</si>
  <si>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</si>
  <si>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</si>
  <si>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</si>
  <si>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</si>
  <si>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</si>
  <si>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</si>
  <si>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</si>
  <si>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</si>
  <si>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</si>
  <si>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</si>
  <si>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</si>
  <si>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</si>
  <si>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</si>
  <si>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</si>
  <si>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</si>
  <si>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</si>
  <si>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</si>
  <si>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</si>
  <si>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</si>
  <si>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</si>
  <si>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</si>
  <si>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</si>
  <si>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</si>
  <si>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</si>
  <si>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</si>
  <si>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</si>
  <si>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</si>
  <si>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</si>
  <si>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</si>
  <si>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</si>
  <si>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</si>
  <si>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</si>
  <si>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</si>
  <si>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</si>
  <si>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</si>
  <si>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</si>
  <si>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</si>
  <si>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</si>
  <si>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</si>
  <si>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</si>
  <si>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</si>
  <si>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</si>
  <si>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</si>
  <si>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</si>
  <si>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</si>
  <si>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</si>
  <si>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</si>
  <si>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</si>
  <si>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</si>
  <si>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</si>
  <si>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</si>
  <si>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</si>
  <si>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</si>
  <si>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</si>
  <si>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</si>
  <si>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</si>
  <si>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</si>
  <si>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</si>
  <si>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</si>
  <si>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</si>
  <si>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</si>
  <si>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</si>
  <si>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</si>
  <si>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</si>
  <si>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</si>
  <si>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</si>
  <si>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</si>
  <si>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</si>
  <si>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</si>
  <si>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</si>
  <si>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</si>
  <si>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</si>
  <si>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</si>
  <si>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</si>
  <si>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</si>
  <si>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</si>
  <si>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</si>
  <si>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</si>
  <si>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</si>
  <si>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</si>
  <si>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</si>
  <si>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</si>
  <si>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</si>
  <si>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</si>
  <si>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</si>
  <si>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</si>
  <si>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</si>
  <si>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</si>
  <si>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</si>
  <si>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</si>
  <si>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</si>
  <si>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</si>
  <si>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</si>
  <si>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</si>
  <si>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</si>
  <si>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</si>
  <si>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</si>
  <si>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</si>
  <si>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</si>
  <si>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</si>
  <si>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</si>
  <si>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</si>
  <si>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</si>
  <si>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</si>
  <si>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</si>
  <si>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</si>
  <si>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</si>
  <si>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</si>
  <si>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</si>
  <si>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</si>
  <si>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</si>
  <si>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</si>
  <si>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</si>
  <si>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</si>
  <si>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</si>
  <si>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</si>
  <si>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</si>
  <si>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</si>
  <si>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</si>
  <si>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</si>
  <si>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</si>
  <si>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</si>
  <si>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</si>
  <si>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</si>
  <si>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</si>
  <si>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</si>
  <si>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</si>
  <si>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</si>
  <si>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</si>
  <si>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</si>
  <si>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</si>
  <si>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</si>
  <si>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</si>
  <si>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</si>
  <si>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</si>
  <si>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</si>
  <si>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</si>
  <si>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</si>
  <si>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</si>
  <si>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</si>
  <si>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</si>
  <si>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</si>
  <si>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</si>
  <si>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</si>
  <si>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</si>
  <si>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</si>
  <si>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</si>
  <si>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</si>
  <si>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</si>
  <si>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</si>
  <si>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</si>
  <si>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</si>
  <si>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</si>
  <si>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</si>
  <si>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</si>
  <si>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</si>
  <si>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</si>
  <si>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</si>
  <si>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</si>
  <si>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</si>
  <si>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</si>
  <si>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</si>
  <si>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</si>
  <si>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</si>
  <si>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</si>
  <si>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</si>
  <si>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</si>
  <si>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</si>
  <si>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</si>
  <si>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</si>
  <si>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</si>
  <si>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</si>
  <si>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</si>
  <si>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</si>
  <si>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</si>
  <si>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</si>
  <si>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</si>
  <si>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</si>
  <si>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</si>
  <si>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</si>
  <si>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</si>
  <si>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</si>
  <si>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</si>
  <si>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</si>
  <si>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</si>
  <si>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</si>
  <si>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</si>
  <si>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</si>
  <si>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</si>
  <si>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</si>
  <si>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</si>
  <si>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</si>
  <si>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</si>
  <si>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</si>
  <si>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</si>
  <si>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</si>
  <si>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</si>
  <si>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</si>
  <si>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</si>
  <si>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</si>
  <si>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</si>
  <si>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</si>
  <si>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</si>
  <si>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</si>
  <si>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</si>
  <si>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</si>
  <si>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</si>
  <si>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</si>
  <si>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</si>
  <si>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</si>
  <si>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</si>
  <si>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</si>
  <si>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</si>
  <si>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</si>
  <si>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</si>
  <si>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</si>
  <si>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</si>
  <si>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</si>
  <si>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</si>
  <si>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</si>
  <si>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</si>
  <si>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</si>
  <si>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</si>
  <si>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</si>
  <si>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</si>
  <si>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</si>
  <si>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</si>
  <si>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</si>
  <si>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</si>
  <si>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</si>
  <si>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</si>
  <si>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</si>
  <si>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</si>
  <si>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</si>
  <si>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</si>
  <si>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</si>
  <si>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</si>
  <si>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</si>
  <si>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</si>
  <si>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</si>
  <si>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</si>
  <si>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</si>
  <si>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</si>
  <si>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</si>
  <si>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</si>
  <si>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</si>
  <si>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</si>
  <si>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</si>
  <si>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</si>
  <si>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</si>
  <si>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</si>
  <si>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</si>
  <si>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</si>
  <si>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</si>
  <si>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</si>
  <si>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</si>
  <si>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</si>
  <si>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</si>
  <si>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</si>
  <si>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</si>
  <si>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</si>
  <si>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</si>
  <si>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</si>
  <si>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</si>
  <si>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</si>
  <si>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</si>
  <si>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</si>
  <si>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</si>
  <si>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</si>
  <si>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</si>
  <si>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</si>
  <si>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</si>
  <si>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</si>
  <si>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</si>
  <si>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</si>
  <si>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</si>
  <si>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</si>
  <si>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</si>
  <si>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</si>
  <si>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</si>
  <si>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</si>
  <si>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</si>
  <si>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</si>
  <si>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</si>
  <si>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</si>
  <si>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</si>
  <si>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</si>
  <si>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</si>
  <si>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</si>
  <si>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</si>
  <si>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</si>
  <si>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</si>
  <si>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</si>
  <si>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</si>
  <si>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</si>
  <si>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</si>
  <si>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</si>
  <si>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</si>
  <si>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</si>
  <si>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</si>
  <si>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</si>
  <si>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</si>
  <si>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</si>
  <si>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</si>
  <si>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</si>
  <si>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</si>
  <si>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</si>
  <si>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</si>
  <si>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</si>
  <si>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</si>
  <si>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</si>
  <si>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</si>
  <si>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</si>
  <si>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</si>
  <si>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</si>
  <si>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</si>
  <si>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</si>
  <si>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</si>
  <si>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</si>
  <si>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</si>
  <si>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</si>
  <si>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</si>
  <si>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</si>
  <si>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</si>
  <si>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</si>
  <si>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</si>
  <si>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</si>
  <si>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</si>
  <si>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</si>
  <si>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</si>
  <si>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</si>
  <si>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</si>
  <si>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</si>
  <si>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</si>
  <si>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</si>
  <si>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</si>
  <si>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</si>
  <si>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</si>
  <si>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</si>
  <si>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</si>
  <si>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</si>
  <si>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</si>
  <si>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</si>
  <si>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</si>
  <si>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</si>
  <si>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</si>
  <si>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</si>
  <si>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</si>
  <si>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</si>
  <si>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</si>
  <si>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</si>
  <si>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</si>
  <si>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</si>
  <si>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</si>
  <si>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</si>
  <si>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</si>
  <si>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</si>
  <si>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</si>
  <si>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</si>
  <si>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</si>
  <si>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</si>
  <si>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</si>
  <si>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</si>
  <si>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</si>
  <si>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</si>
  <si>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</si>
  <si>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</si>
  <si>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</si>
  <si>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</si>
  <si>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</si>
  <si>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</si>
  <si>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</si>
  <si>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</si>
  <si>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</si>
  <si>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</si>
  <si>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</si>
  <si>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</si>
  <si>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</si>
  <si>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</si>
  <si>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</si>
  <si>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</si>
  <si>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</si>
  <si>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</si>
  <si>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</si>
  <si>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</si>
  <si>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</si>
  <si>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</si>
  <si>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</si>
  <si>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</si>
  <si>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</si>
  <si>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</si>
  <si>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</si>
  <si>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</si>
  <si>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</si>
  <si>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</si>
  <si>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</si>
  <si>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</si>
  <si>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</si>
  <si>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</si>
  <si>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</si>
  <si>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</si>
  <si>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</si>
  <si>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</si>
  <si>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</si>
  <si>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</si>
  <si>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</si>
  <si>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</si>
  <si>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</si>
  <si>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</si>
  <si>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</si>
  <si>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</si>
  <si>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</si>
  <si>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</si>
  <si>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</si>
  <si>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</si>
  <si>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</si>
  <si>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</si>
  <si>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</si>
  <si>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</si>
  <si>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</si>
  <si>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</si>
  <si>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</si>
  <si>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</si>
  <si>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</si>
  <si>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</si>
  <si>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</si>
  <si>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</si>
  <si>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</si>
  <si>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</si>
  <si>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</si>
  <si>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</si>
  <si>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</si>
  <si>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</si>
  <si>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</si>
  <si>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</si>
  <si>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</si>
  <si>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</si>
  <si>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</si>
  <si>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</si>
  <si>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</si>
  <si>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</si>
  <si>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</si>
  <si>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</si>
  <si>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</si>
  <si>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</si>
  <si>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</si>
  <si>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</si>
  <si>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</si>
  <si>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</si>
  <si>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</si>
  <si>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</si>
  <si>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</si>
  <si>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</si>
  <si>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</si>
  <si>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</si>
  <si>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</si>
  <si>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</si>
  <si>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</si>
  <si>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</si>
  <si>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</si>
  <si>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</si>
  <si>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</si>
  <si>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</si>
  <si>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</si>
  <si>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</si>
  <si>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</si>
  <si>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</si>
  <si>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</si>
  <si>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</si>
  <si>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</si>
  <si>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</si>
  <si>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</si>
  <si>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</si>
  <si>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</si>
  <si>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</si>
  <si>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</si>
  <si>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</si>
  <si>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</si>
  <si>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</si>
  <si>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</si>
  <si>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</si>
  <si>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</si>
  <si>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</si>
  <si>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</si>
  <si>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</si>
  <si>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</si>
  <si>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</si>
  <si>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</si>
  <si>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</si>
  <si>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</si>
  <si>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</si>
  <si>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</si>
  <si>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</si>
  <si>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</si>
  <si>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</si>
  <si>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</si>
  <si>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</si>
  <si>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</si>
  <si>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</si>
  <si>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</si>
  <si>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</si>
  <si>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</si>
  <si>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</si>
  <si>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</si>
  <si>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</si>
  <si>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</si>
  <si>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</si>
  <si>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</si>
  <si>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</si>
  <si>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</si>
  <si>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</si>
  <si>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</si>
  <si>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</si>
  <si>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</si>
  <si>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</si>
  <si>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</si>
  <si>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</si>
  <si>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</si>
  <si>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</si>
  <si>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</si>
  <si>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</si>
  <si>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</si>
  <si>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</si>
  <si>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</si>
  <si>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</si>
  <si>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</si>
  <si>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</si>
  <si>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</si>
  <si>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</si>
  <si>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</si>
  <si>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</si>
  <si>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</si>
  <si>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</si>
  <si>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</si>
  <si>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</si>
  <si>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</si>
  <si>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</si>
  <si>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</si>
  <si>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</si>
  <si>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</si>
  <si>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</si>
  <si>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</si>
  <si>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</si>
  <si>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</si>
  <si>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</si>
  <si>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</si>
  <si>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</si>
  <si>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</si>
  <si>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</si>
  <si>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</si>
  <si>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</si>
  <si>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</si>
  <si>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</si>
  <si>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</si>
  <si>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</si>
  <si>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</si>
  <si>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</si>
  <si>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</si>
  <si>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</si>
  <si>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</si>
  <si>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</si>
  <si>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</si>
  <si>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</si>
  <si>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</si>
  <si>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</si>
  <si>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</si>
  <si>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</si>
  <si>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</si>
  <si>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</si>
  <si>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</si>
  <si>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</si>
  <si>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</si>
  <si>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</si>
  <si>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</si>
  <si>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</si>
  <si>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</si>
  <si>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</si>
  <si>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</si>
  <si>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</si>
  <si>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</si>
  <si>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</si>
  <si>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</si>
  <si>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</si>
  <si>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</si>
  <si>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</si>
  <si>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</si>
  <si>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</si>
  <si>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</si>
  <si>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</si>
  <si>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</si>
  <si>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</si>
  <si>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</si>
  <si>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</si>
  <si>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</si>
  <si>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</si>
  <si>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</si>
  <si>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</si>
  <si>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</si>
  <si>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</si>
  <si>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</si>
  <si>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</si>
  <si>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</si>
  <si>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</si>
  <si>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</si>
  <si>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</si>
  <si>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</si>
  <si>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</si>
  <si>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</si>
  <si>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</si>
  <si>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</si>
  <si>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</si>
  <si>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</si>
  <si>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</si>
  <si>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</si>
  <si>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</si>
  <si>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</si>
  <si>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</si>
  <si>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</si>
  <si>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</si>
  <si>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</si>
  <si>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</si>
  <si>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</si>
  <si>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</si>
  <si>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</si>
  <si>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</si>
  <si>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</si>
  <si>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</si>
  <si>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</si>
  <si>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</si>
  <si>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</si>
  <si>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</si>
  <si>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</si>
  <si>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</si>
  <si>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</si>
  <si>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</si>
  <si>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</si>
  <si>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</si>
  <si>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</si>
  <si>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</si>
  <si>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</si>
  <si>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</si>
  <si>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</si>
  <si>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</si>
  <si>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</si>
  <si>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</si>
  <si>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</si>
  <si>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</si>
  <si>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</si>
  <si>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</si>
  <si>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</si>
  <si>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</si>
  <si>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</si>
  <si>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</si>
  <si>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</si>
  <si>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</si>
  <si>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</si>
  <si>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</si>
  <si>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</si>
  <si>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</si>
  <si>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</si>
  <si>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</si>
  <si>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</si>
  <si>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</si>
  <si>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</si>
  <si>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</si>
  <si>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</si>
  <si>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</si>
  <si>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</si>
  <si>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</si>
  <si>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</si>
  <si>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</si>
  <si>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</si>
  <si>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</si>
  <si>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</si>
  <si>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</si>
  <si>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</si>
  <si>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</si>
  <si>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</si>
  <si>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</si>
  <si>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</si>
  <si>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</si>
  <si>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</si>
  <si>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</si>
  <si>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</si>
  <si>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</si>
  <si>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</si>
  <si>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</si>
  <si>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</si>
  <si>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</si>
  <si>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</si>
  <si>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</si>
  <si>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</si>
  <si>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</si>
  <si>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</si>
  <si>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</si>
  <si>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</si>
  <si>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</si>
  <si>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</si>
  <si>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</si>
  <si>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</si>
  <si>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</si>
  <si>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</si>
  <si>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</si>
  <si>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</si>
  <si>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</si>
  <si>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</si>
  <si>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</si>
  <si>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</si>
  <si>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</si>
  <si>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</si>
  <si>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</si>
  <si>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</si>
  <si>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</si>
  <si>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</si>
  <si>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</si>
  <si>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</si>
  <si>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</si>
  <si>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</si>
  <si>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</si>
  <si>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</si>
  <si>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</si>
  <si>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</si>
  <si>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</si>
  <si>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</si>
  <si>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</si>
  <si>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</si>
  <si>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</si>
  <si>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</si>
  <si>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</si>
  <si>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</si>
  <si>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</si>
  <si>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</si>
  <si>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</si>
  <si>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</si>
  <si>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</si>
  <si>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</si>
  <si>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</si>
  <si>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</si>
  <si>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</si>
  <si>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</si>
  <si>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</si>
  <si>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</si>
  <si>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</si>
  <si>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</si>
  <si>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</si>
  <si>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</si>
  <si>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</si>
  <si>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</si>
  <si>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</si>
  <si>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</si>
  <si>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</si>
  <si>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</si>
  <si>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</si>
  <si>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</si>
  <si>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</si>
  <si>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</si>
  <si>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</si>
  <si>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</si>
  <si>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</si>
  <si>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</si>
  <si>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</si>
  <si>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</si>
  <si>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</si>
  <si>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</si>
  <si>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</si>
  <si>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</si>
  <si>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</si>
  <si>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</si>
  <si>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</si>
  <si>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</si>
  <si>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</si>
  <si>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</si>
  <si>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</si>
  <si>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</si>
  <si>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</si>
  <si>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</si>
  <si>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</si>
  <si>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</si>
  <si>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</si>
  <si>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</si>
  <si>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</si>
  <si>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</si>
  <si>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</si>
  <si>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</si>
  <si>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</si>
  <si>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</si>
  <si>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</si>
  <si>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</si>
  <si>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</si>
  <si>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</si>
  <si>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</si>
  <si>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</si>
  <si>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</si>
  <si>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</si>
  <si>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</si>
  <si>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</si>
  <si>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</si>
  <si>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</si>
  <si>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</si>
  <si>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</si>
  <si>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</si>
  <si>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</si>
  <si>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</si>
  <si>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</si>
  <si>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</si>
  <si>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</si>
  <si>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</si>
  <si>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</si>
  <si>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</si>
  <si>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</si>
  <si>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</si>
  <si>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</si>
  <si>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</si>
  <si>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</si>
  <si>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</si>
  <si>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</si>
  <si>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</si>
  <si>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</si>
  <si>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</si>
  <si>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</si>
  <si>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</si>
  <si>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</si>
  <si>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</si>
  <si>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</si>
  <si>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</si>
  <si>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</si>
  <si>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</si>
  <si>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</si>
  <si>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</si>
  <si>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</si>
  <si>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</si>
  <si>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</si>
  <si>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</si>
  <si>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</si>
  <si>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</si>
  <si>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</si>
  <si>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</si>
  <si>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</si>
  <si>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</si>
  <si>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</si>
  <si>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</si>
  <si>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</si>
  <si>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</si>
  <si>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</si>
  <si>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</si>
  <si>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</si>
  <si>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</si>
  <si>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</si>
  <si>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</si>
  <si>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</si>
  <si>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</si>
  <si>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</si>
  <si>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</si>
  <si>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</si>
  <si>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</si>
  <si>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</si>
  <si>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</si>
  <si>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</si>
  <si>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</si>
  <si>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</si>
  <si>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</si>
  <si>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</si>
  <si>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</si>
  <si>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</si>
  <si>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</si>
  <si>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</si>
  <si>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</si>
  <si>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</si>
  <si>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</si>
  <si>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</si>
  <si>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</si>
  <si>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</si>
  <si>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</si>
  <si>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</si>
  <si>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</si>
  <si>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</si>
  <si>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</si>
  <si>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</si>
  <si>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</si>
  <si>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</si>
  <si>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</si>
  <si>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</si>
  <si>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</si>
  <si>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</si>
  <si>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</si>
  <si>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</si>
  <si>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</si>
  <si>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</si>
  <si>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</si>
  <si>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</si>
  <si>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</si>
  <si>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</si>
  <si>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</si>
  <si>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</si>
  <si>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</si>
  <si>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</si>
  <si>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</si>
  <si>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</si>
  <si>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</si>
  <si>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</si>
  <si>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</si>
  <si>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</si>
  <si>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</si>
  <si>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</si>
  <si>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</si>
  <si>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</si>
  <si>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</si>
  <si>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</si>
  <si>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</si>
  <si>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</si>
  <si>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</si>
  <si>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</si>
  <si>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</si>
  <si>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</si>
  <si>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</si>
  <si>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</si>
  <si>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</si>
  <si>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</si>
  <si>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</si>
  <si>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</si>
  <si>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</si>
  <si>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</si>
  <si>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</si>
  <si>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</si>
  <si>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</si>
  <si>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</si>
  <si>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</si>
  <si>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</si>
  <si>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</si>
  <si>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</si>
  <si>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</si>
  <si>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</si>
  <si>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</si>
  <si>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</si>
  <si>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</si>
  <si>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</si>
  <si>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</si>
  <si>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</si>
  <si>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</si>
  <si>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</si>
  <si>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</si>
  <si>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</si>
  <si>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</si>
  <si>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</si>
  <si>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</si>
  <si>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</si>
  <si>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</si>
  <si>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</si>
  <si>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</si>
  <si>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</si>
  <si>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</si>
  <si>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</si>
  <si>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</si>
  <si>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</si>
  <si>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</si>
  <si>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</si>
  <si>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</si>
  <si>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</si>
  <si>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</si>
  <si>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</si>
  <si>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</si>
  <si>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</si>
  <si>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</si>
  <si>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</si>
  <si>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</si>
  <si>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</si>
  <si>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</si>
  <si>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</si>
  <si>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</si>
  <si>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</si>
  <si>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</si>
  <si>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</si>
  <si>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</si>
  <si>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</si>
  <si>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</si>
  <si>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</si>
  <si>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</si>
  <si>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</si>
  <si>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</si>
  <si>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</si>
  <si>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</si>
  <si>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</si>
  <si>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</si>
  <si>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</si>
  <si>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</si>
  <si>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</si>
  <si>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</si>
  <si>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</si>
  <si>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</si>
  <si>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</si>
  <si>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</si>
  <si>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</si>
  <si>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</si>
  <si>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</si>
  <si>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</si>
  <si>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</si>
  <si>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</si>
  <si>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</si>
  <si>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</si>
  <si>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</si>
  <si>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</si>
  <si>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</si>
  <si>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</si>
  <si>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</si>
  <si>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</si>
  <si>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</si>
  <si>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</si>
  <si>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</si>
  <si>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</si>
  <si>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</si>
  <si>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</si>
  <si>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</si>
  <si>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</si>
  <si>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</si>
  <si>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</si>
  <si>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</si>
  <si>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</si>
  <si>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</si>
  <si>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</si>
  <si>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</si>
  <si>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</si>
  <si>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</si>
  <si>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</si>
  <si>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</si>
  <si>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</si>
  <si>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</si>
  <si>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</si>
  <si>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</si>
  <si>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</si>
  <si>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</si>
  <si>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</si>
  <si>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</si>
  <si>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</si>
  <si>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</si>
  <si>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</si>
  <si>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</si>
  <si>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</si>
  <si>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</si>
  <si>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</si>
  <si>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</si>
  <si>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</si>
  <si>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</si>
  <si>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</si>
  <si>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</si>
  <si>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</si>
  <si>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</si>
  <si>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</si>
  <si>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</si>
  <si>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</si>
  <si>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</si>
  <si>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</si>
  <si>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</si>
  <si>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</si>
  <si>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</si>
  <si>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</si>
  <si>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</si>
  <si>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</si>
  <si>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</si>
  <si>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</si>
  <si>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</si>
  <si>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</si>
  <si>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</si>
  <si>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</si>
  <si>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</si>
  <si>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</si>
  <si>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</si>
  <si>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</si>
  <si>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</si>
  <si>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</si>
  <si>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</si>
  <si>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</si>
  <si>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</si>
  <si>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</si>
  <si>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</si>
  <si>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</si>
  <si>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</si>
  <si>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</si>
  <si>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</si>
  <si>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</si>
  <si>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</si>
  <si>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</si>
  <si>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</si>
  <si>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</si>
  <si>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</si>
  <si>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</si>
  <si>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</si>
  <si>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</si>
  <si>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</si>
  <si>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</si>
  <si>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</si>
  <si>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</si>
  <si>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</si>
  <si>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</si>
  <si>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</si>
  <si>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</si>
  <si>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</si>
  <si>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</si>
  <si>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</si>
  <si>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</si>
  <si>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</si>
  <si>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</si>
  <si>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</si>
  <si>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</si>
  <si>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</si>
  <si>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</si>
  <si>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</si>
  <si>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</si>
  <si>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</si>
  <si>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</si>
  <si>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</si>
  <si>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</si>
  <si>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</si>
  <si>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</si>
  <si>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</si>
  <si>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</si>
  <si>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</si>
  <si>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</si>
  <si>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</si>
  <si>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</si>
  <si>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</si>
  <si>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</si>
  <si>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</si>
  <si>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</si>
  <si>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</si>
  <si>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</si>
  <si>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</si>
  <si>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</si>
  <si>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</si>
  <si>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</si>
  <si>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</si>
  <si>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</si>
  <si>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</si>
  <si>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</si>
  <si>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</si>
  <si>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</si>
  <si>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</si>
  <si>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</si>
  <si>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</si>
  <si>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</si>
  <si>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</si>
  <si>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</si>
  <si>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</si>
  <si>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</si>
  <si>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</si>
  <si>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</si>
  <si>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</si>
  <si>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</si>
  <si>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</si>
  <si>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</si>
  <si>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</si>
  <si>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</si>
  <si>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</si>
  <si>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</si>
  <si>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</si>
  <si>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</si>
  <si>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</si>
  <si>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</si>
  <si>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</si>
  <si>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</si>
  <si>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</si>
  <si>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</si>
  <si>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</si>
  <si>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</si>
  <si>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</si>
  <si>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</si>
  <si>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</si>
  <si>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</si>
  <si>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</si>
  <si>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</si>
  <si>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</si>
  <si>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</si>
  <si>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</si>
  <si>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</si>
  <si>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</si>
  <si>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</si>
  <si>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</si>
  <si>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</si>
  <si>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</si>
  <si>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</si>
  <si>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</si>
  <si>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</si>
  <si>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</si>
  <si>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</si>
  <si>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</si>
  <si>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</si>
  <si>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</si>
  <si>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</si>
  <si>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</si>
  <si>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</si>
  <si>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</si>
  <si>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</si>
  <si>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</si>
  <si>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</si>
  <si>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</si>
  <si>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</si>
  <si>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</si>
  <si>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</si>
  <si>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</si>
  <si>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</si>
  <si>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</si>
  <si>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</si>
  <si>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</si>
  <si>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</si>
  <si>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</si>
  <si>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</si>
  <si>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</si>
  <si>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</si>
  <si>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</si>
  <si>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</si>
  <si>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</si>
  <si>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</si>
  <si>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</si>
  <si>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</si>
  <si>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</si>
  <si>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</si>
  <si>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</si>
  <si>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</si>
  <si>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</si>
  <si>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</si>
  <si>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</si>
  <si>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</si>
  <si>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</si>
  <si>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</si>
  <si>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</si>
  <si>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</si>
  <si>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</si>
  <si>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</si>
  <si>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</si>
  <si>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</si>
  <si>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</si>
  <si>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</si>
  <si>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</si>
  <si>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</si>
  <si>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</si>
  <si>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</si>
  <si>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</si>
  <si>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</si>
  <si>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</si>
  <si>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</si>
  <si>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</si>
  <si>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</si>
  <si>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</si>
  <si>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</si>
  <si>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</si>
  <si>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</si>
  <si>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</si>
  <si>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</si>
  <si>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</si>
  <si>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</si>
  <si>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</si>
  <si>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</si>
  <si>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</si>
  <si>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</si>
  <si>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</si>
  <si>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</si>
  <si>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</si>
  <si>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</si>
  <si>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</si>
  <si>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</si>
  <si>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</si>
  <si>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</si>
  <si>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</si>
  <si>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</si>
  <si>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</si>
  <si>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</si>
  <si>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</si>
  <si>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</si>
  <si>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</si>
  <si>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</si>
  <si>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</si>
  <si>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</si>
  <si>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</si>
  <si>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</si>
  <si>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</si>
  <si>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</si>
  <si>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</si>
  <si>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</si>
  <si>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</si>
  <si>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</si>
  <si>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</si>
  <si>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</si>
  <si>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</si>
  <si>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</si>
  <si>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</si>
  <si>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</si>
  <si>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</si>
  <si>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</si>
  <si>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</si>
  <si>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</si>
  <si>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</si>
  <si>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</si>
  <si>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</si>
  <si>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</si>
  <si>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</si>
  <si>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</si>
  <si>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</si>
  <si>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</si>
  <si>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</si>
  <si>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</si>
  <si>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</si>
  <si>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</si>
  <si>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</si>
  <si>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</si>
  <si>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</si>
  <si>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</si>
  <si>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</si>
  <si>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</si>
  <si>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</si>
  <si>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</si>
  <si>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</si>
  <si>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</si>
  <si>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</si>
  <si>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</si>
  <si>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</si>
  <si>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</si>
  <si>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</si>
  <si>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</si>
  <si>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</si>
  <si>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</si>
  <si>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</si>
  <si>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</si>
  <si>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</si>
  <si>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</si>
  <si>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</si>
  <si>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</si>
  <si>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</si>
  <si>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</si>
  <si>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</si>
  <si>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</si>
  <si>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</si>
  <si>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</si>
  <si>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</si>
  <si>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</si>
  <si>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</si>
  <si>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</si>
  <si>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</si>
  <si>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</si>
  <si>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</si>
  <si>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</si>
  <si>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</si>
  <si>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</si>
  <si>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</si>
  <si>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</si>
  <si>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</si>
  <si>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</si>
  <si>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</si>
  <si>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</si>
  <si>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</si>
  <si>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</si>
  <si>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</si>
  <si>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</si>
  <si>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</si>
  <si>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</si>
  <si>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</si>
  <si>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</si>
  <si>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</si>
  <si>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</si>
  <si>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</si>
  <si>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</si>
  <si>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</si>
  <si>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</si>
  <si>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</si>
  <si>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</si>
  <si>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</si>
  <si>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</si>
  <si>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</si>
  <si>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</si>
  <si>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</si>
  <si>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</si>
  <si>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</si>
  <si>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</si>
  <si>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</si>
  <si>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</si>
  <si>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</si>
  <si>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</si>
  <si>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</si>
  <si>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</si>
  <si>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</si>
  <si>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</si>
  <si>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</si>
  <si>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</si>
  <si>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</si>
  <si>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</si>
  <si>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</si>
  <si>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</si>
  <si>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</si>
  <si>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</si>
  <si>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</si>
  <si>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</si>
  <si>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</si>
  <si>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</si>
  <si>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</si>
  <si>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</si>
  <si>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</si>
  <si>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</si>
  <si>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</si>
  <si>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</si>
  <si>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</si>
  <si>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</si>
  <si>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</si>
  <si>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</si>
  <si>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</si>
  <si>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</si>
  <si>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</si>
  <si>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</si>
  <si>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</si>
  <si>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</si>
  <si>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</si>
  <si>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</si>
  <si>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</si>
  <si>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</si>
  <si>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</si>
  <si>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</si>
  <si>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</si>
  <si>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t>
  </si>
  <si>
    <t xml:space="preserve"> PCM-20250215-00000830 </t>
  </si>
  <si>
    <t>LTE site still down and  site located in aramco area access issue need special permission</t>
  </si>
  <si>
    <t>NO PCM</t>
  </si>
  <si>
    <t>was night access issue / USF area team on the way 20 mins</t>
  </si>
  <si>
    <t>PCM-20251121-00000269</t>
  </si>
  <si>
    <t>60 mins</t>
  </si>
  <si>
    <t>PCM-20251121-00000302</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</si>
  <si>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</si>
  <si>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</si>
  <si>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</si>
  <si>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</si>
  <si>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</si>
  <si>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</si>
  <si>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</si>
  <si>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</si>
  <si>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PCM-20251120-00000787</t>
  </si>
  <si>
    <t xml:space="preserve">Site is located in demolishing area and power disconnected, EM Team is checking with SCECO  either its permanent disconnection </t>
  </si>
  <si>
    <t>PCM-20251120-00002084</t>
  </si>
  <si>
    <t xml:space="preserve">Site have access issue at night as site located in Train station and no access at night </t>
  </si>
  <si>
    <t>PCM-20251121-00000294</t>
  </si>
  <si>
    <t xml:space="preserve">ETA 120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</si>
</sst>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0" fontId="34"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1" totalsRowShown="0" headerRowDxfId="174" dataDxfId="173" headerRowBorderDxfId="171" tableBorderDxfId="172" totalsRowBorderDxfId="170">
  <autoFilter ref="A1:L5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67" totalsRowShown="0" headerRowDxfId="157" dataDxfId="156" headerRowBorderDxfId="154" tableBorderDxfId="155" totalsRowBorderDxfId="153">
  <autoFilter ref="A1:CJ16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2" totalsRowShown="0" headerRowDxfId="64" dataDxfId="63" headerRowBorderDxfId="61" tableBorderDxfId="62">
  <autoFilter ref="A1:L97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63" totalsRowShown="0" headerRowDxfId="48" dataDxfId="47" headerRowBorderDxfId="45" tableBorderDxfId="46" totalsRowBorderDxfId="44">
  <autoFilter ref="A1:L46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15" totalsRowShown="0" headerRowDxfId="31" dataDxfId="30" headerRowBorderDxfId="28" tableBorderDxfId="29">
  <autoFilter ref="A1:L11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36" totalsRowShown="0" headerRowDxfId="15" dataDxfId="14" headerRowBorderDxfId="12" tableBorderDxfId="13">
  <autoFilter ref="A1:L3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1"/>
  <sheetViews>
    <sheetView workbookViewId="0">
      <selection activeCell="A3" sqref="A3:L3"/>
    </sheetView>
  </sheetViews>
  <sheetFormatPr defaultColWidth="11.19921875" defaultRowHeight="15" customHeight="1"/>
  <cols>
    <col min="1" max="1" width="17.5"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319.37176192129846</v>
      </c>
      <c r="H2" s="76">
        <v>45662.943402777775</v>
      </c>
      <c r="I2" s="59" t="str">
        <f>IFERROR(VLOOKUP(D2,DB!A:F,6,0),"")</f>
        <v>Generator-SG</v>
      </c>
      <c r="J2" s="59" t="str">
        <f>IFERROR(VLOOKUP(D2,DB!A:G,7,0),"")</f>
        <v>Dead</v>
      </c>
      <c r="K2" s="67" t="s">
        <v>39022</v>
      </c>
      <c r="L2" s="65" t="str">
        <f>IFERROR(VLOOKUP(D2,DB!A:I,9,0),"")</f>
        <v>Latis</v>
      </c>
    </row>
    <row r="3" spans="1:15" ht="15" customHeight="1">
      <c r="A3" s="140"/>
      <c r="B3" s="141" t="str">
        <f>IFERROR(VLOOKUP(D3,DB!A:K,11,0),"")</f>
        <v/>
      </c>
      <c r="C3" s="141"/>
      <c r="D3" s="133"/>
      <c r="E3" s="142"/>
      <c r="F3" s="143"/>
      <c r="G3" s="144">
        <f ca="1">IFERROR(NOW()-F3,"-")</f>
        <v>45982.320187847225</v>
      </c>
      <c r="H3" s="143"/>
      <c r="I3" s="141" t="str">
        <f>IFERROR(VLOOKUP(D3,DB!A:F,6,0),"")</f>
        <v/>
      </c>
      <c r="J3" s="141" t="str">
        <f>IFERROR(VLOOKUP(D3,DB!A:G,7,0),"")</f>
        <v/>
      </c>
      <c r="K3" s="145"/>
      <c r="L3" s="146" t="str">
        <f>IFERROR(VLOOKUP(D3,DB!A:I,9,0),"")</f>
        <v/>
      </c>
    </row>
    <row r="4" spans="1:15" ht="15" customHeight="1">
      <c r="A4" s="140"/>
      <c r="B4" s="141" t="str">
        <f>IFERROR(VLOOKUP(D4,DB!A:K,11,0),"")</f>
        <v/>
      </c>
      <c r="C4" s="141"/>
      <c r="D4" s="133"/>
      <c r="E4" s="142"/>
      <c r="F4" s="143"/>
      <c r="G4" s="144">
        <f ca="1">IFERROR(NOW()-F4,"-")</f>
        <v>45982.320187847225</v>
      </c>
      <c r="H4" s="143"/>
      <c r="I4" s="141" t="str">
        <f>IFERROR(VLOOKUP(D4,DB!A:F,6,0),"")</f>
        <v/>
      </c>
      <c r="J4" s="141" t="str">
        <f>IFERROR(VLOOKUP(D4,DB!A:G,7,0),"")</f>
        <v/>
      </c>
      <c r="K4" s="145"/>
      <c r="L4" s="146" t="str">
        <f>IFERROR(VLOOKUP(D4,DB!A:I,9,0),"")</f>
        <v/>
      </c>
    </row>
    <row r="5" spans="1:15" ht="15" customHeight="1">
      <c r="A5" s="140"/>
      <c r="B5" s="141" t="str">
        <f>IFERROR(VLOOKUP(D5,DB!A:K,11,0),"")</f>
        <v/>
      </c>
      <c r="C5" s="141"/>
      <c r="D5" s="133"/>
      <c r="E5" s="142"/>
      <c r="F5" s="143"/>
      <c r="G5" s="144">
        <f ca="1">IFERROR(NOW()-F5,"-")</f>
        <v>45982.320187847225</v>
      </c>
      <c r="H5" s="143"/>
      <c r="I5" s="141" t="str">
        <f>IFERROR(VLOOKUP(D5,DB!A:F,6,0),"")</f>
        <v/>
      </c>
      <c r="J5" s="141" t="str">
        <f>IFERROR(VLOOKUP(D5,DB!A:G,7,0),"")</f>
        <v/>
      </c>
      <c r="K5" s="145"/>
      <c r="L5" s="146" t="str">
        <f>IFERROR(VLOOKUP(D5,DB!A:I,9,0),"")</f>
        <v/>
      </c>
    </row>
    <row r="6" spans="1:15" ht="15" customHeight="1">
      <c r="A6" s="140"/>
      <c r="B6" s="141" t="str">
        <f>IFERROR(VLOOKUP(D6,DB!A:K,11,0),"")</f>
        <v/>
      </c>
      <c r="C6" s="141"/>
      <c r="D6" s="133"/>
      <c r="E6" s="142"/>
      <c r="F6" s="143"/>
      <c r="G6" s="144">
        <f ca="1">IFERROR(NOW()-F6,"-")</f>
        <v>45982.320187847225</v>
      </c>
      <c r="H6" s="143"/>
      <c r="I6" s="141" t="str">
        <f>IFERROR(VLOOKUP(D6,DB!A:F,6,0),"")</f>
        <v/>
      </c>
      <c r="J6" s="141" t="str">
        <f>IFERROR(VLOOKUP(D6,DB!A:G,7,0),"")</f>
        <v/>
      </c>
      <c r="K6" s="145"/>
      <c r="L6" s="146" t="str">
        <f>IFERROR(VLOOKUP(D6,DB!A:I,9,0),"")</f>
        <v/>
      </c>
    </row>
    <row r="7" spans="1:15" ht="15" customHeight="1">
      <c r="A7" s="140"/>
      <c r="B7" s="141" t="str">
        <f>IFERROR(VLOOKUP(D7,DB!A:K,11,0),"")</f>
        <v/>
      </c>
      <c r="C7" s="141"/>
      <c r="D7" s="133"/>
      <c r="E7" s="142"/>
      <c r="F7" s="143"/>
      <c r="G7" s="144">
        <f ca="1">IFERROR(NOW()-F7,"-")</f>
        <v>45982.320187847225</v>
      </c>
      <c r="H7" s="143"/>
      <c r="I7" s="141" t="str">
        <f>IFERROR(VLOOKUP(D7,DB!A:F,6,0),"")</f>
        <v/>
      </c>
      <c r="J7" s="141" t="str">
        <f>IFERROR(VLOOKUP(D7,DB!A:G,7,0),"")</f>
        <v/>
      </c>
      <c r="K7" s="145"/>
      <c r="L7" s="146" t="str">
        <f>IFERROR(VLOOKUP(D7,DB!A:I,9,0),"")</f>
        <v/>
      </c>
    </row>
    <row r="8" spans="1:15" ht="15" customHeight="1">
      <c r="A8" s="140"/>
      <c r="B8" s="141" t="str">
        <f>IFERROR(VLOOKUP(D8,DB!A:K,11,0),"")</f>
        <v/>
      </c>
      <c r="C8" s="141"/>
      <c r="D8" s="133"/>
      <c r="E8" s="142"/>
      <c r="F8" s="143"/>
      <c r="G8" s="144">
        <f ca="1">IFERROR(NOW()-F8,"-")</f>
        <v>45982.320187847225</v>
      </c>
      <c r="H8" s="143"/>
      <c r="I8" s="141" t="str">
        <f>IFERROR(VLOOKUP(D8,DB!A:F,6,0),"")</f>
        <v/>
      </c>
      <c r="J8" s="141" t="str">
        <f>IFERROR(VLOOKUP(D8,DB!A:G,7,0),"")</f>
        <v/>
      </c>
      <c r="K8" s="145"/>
      <c r="L8" s="146" t="str">
        <f>IFERROR(VLOOKUP(D8,DB!A:I,9,0),"")</f>
        <v/>
      </c>
    </row>
    <row r="9" spans="1:15" ht="15" customHeight="1">
      <c r="A9" s="140"/>
      <c r="B9" s="141" t="str">
        <f>IFERROR(VLOOKUP(D9,DB!A:K,11,0),"")</f>
        <v/>
      </c>
      <c r="C9" s="141"/>
      <c r="D9" s="133"/>
      <c r="E9" s="142"/>
      <c r="F9" s="143"/>
      <c r="G9" s="144">
        <f ca="1">IFERROR(NOW()-F9,"-")</f>
        <v>45982.320187847225</v>
      </c>
      <c r="H9" s="143"/>
      <c r="I9" s="141" t="str">
        <f>IFERROR(VLOOKUP(D9,DB!A:F,6,0),"")</f>
        <v/>
      </c>
      <c r="J9" s="141" t="str">
        <f>IFERROR(VLOOKUP(D9,DB!A:G,7,0),"")</f>
        <v/>
      </c>
      <c r="K9" s="145"/>
      <c r="L9" s="146" t="str">
        <f>IFERROR(VLOOKUP(D9,DB!A:I,9,0),"")</f>
        <v/>
      </c>
    </row>
    <row r="10" spans="1:15" ht="15" customHeight="1">
      <c r="A10" s="140"/>
      <c r="B10" s="141" t="str">
        <f>IFERROR(VLOOKUP(D10,DB!A:K,11,0),"")</f>
        <v/>
      </c>
      <c r="C10" s="141"/>
      <c r="D10" s="133"/>
      <c r="E10" s="142"/>
      <c r="F10" s="143"/>
      <c r="G10" s="144">
        <f ca="1">IFERROR(NOW()-F10,"-")</f>
        <v>45982.320187847225</v>
      </c>
      <c r="H10" s="143"/>
      <c r="I10" s="141" t="str">
        <f>IFERROR(VLOOKUP(D10,DB!A:F,6,0),"")</f>
        <v/>
      </c>
      <c r="J10" s="141" t="str">
        <f>IFERROR(VLOOKUP(D10,DB!A:G,7,0),"")</f>
        <v/>
      </c>
      <c r="K10" s="145"/>
      <c r="L10" s="146" t="str">
        <f>IFERROR(VLOOKUP(D10,DB!A:I,9,0),"")</f>
        <v/>
      </c>
    </row>
    <row r="11" spans="1:15" ht="15" customHeight="1">
      <c r="A11" s="140"/>
      <c r="B11" s="141" t="str">
        <f>IFERROR(VLOOKUP(D11,DB!A:K,11,0),"")</f>
        <v/>
      </c>
      <c r="C11" s="141"/>
      <c r="D11" s="133"/>
      <c r="E11" s="142"/>
      <c r="F11" s="143"/>
      <c r="G11" s="144">
        <f ca="1">IFERROR(NOW()-F11,"-")</f>
        <v>45982.320187847225</v>
      </c>
      <c r="H11" s="143"/>
      <c r="I11" s="141" t="str">
        <f>IFERROR(VLOOKUP(D11,DB!A:F,6,0),"")</f>
        <v/>
      </c>
      <c r="J11" s="141" t="str">
        <f>IFERROR(VLOOKUP(D11,DB!A:G,7,0),"")</f>
        <v/>
      </c>
      <c r="K11" s="145"/>
      <c r="L11" s="146" t="str">
        <f>IFERROR(VLOOKUP(D11,DB!A:I,9,0),"")</f>
        <v/>
      </c>
    </row>
    <row r="12" spans="1:15" ht="15" customHeight="1">
      <c r="A12" s="140"/>
      <c r="B12" s="141" t="str">
        <f>IFERROR(VLOOKUP(D12,DB!A:K,11,0),"")</f>
        <v/>
      </c>
      <c r="C12" s="141"/>
      <c r="D12" s="133"/>
      <c r="E12" s="142"/>
      <c r="F12" s="143"/>
      <c r="G12" s="144">
        <f ca="1">IFERROR(NOW()-F12,"-")</f>
        <v>45982.320187847225</v>
      </c>
      <c r="H12" s="143"/>
      <c r="I12" s="141" t="str">
        <f>IFERROR(VLOOKUP(D12,DB!A:F,6,0),"")</f>
        <v/>
      </c>
      <c r="J12" s="141" t="str">
        <f>IFERROR(VLOOKUP(D12,DB!A:G,7,0),"")</f>
        <v/>
      </c>
      <c r="K12" s="145"/>
      <c r="L12" s="146" t="str">
        <f>IFERROR(VLOOKUP(D12,DB!A:I,9,0),"")</f>
        <v/>
      </c>
    </row>
    <row r="13" spans="1:15" ht="15" customHeight="1">
      <c r="A13" s="140"/>
      <c r="B13" s="141" t="str">
        <f>IFERROR(VLOOKUP(D13,DB!A:K,11,0),"")</f>
        <v/>
      </c>
      <c r="C13" s="141"/>
      <c r="D13" s="133"/>
      <c r="E13" s="142"/>
      <c r="F13" s="143"/>
      <c r="G13" s="144">
        <f ca="1">IFERROR(NOW()-F13,"-")</f>
        <v>45982.320187847225</v>
      </c>
      <c r="H13" s="143"/>
      <c r="I13" s="141" t="str">
        <f>IFERROR(VLOOKUP(D13,DB!A:F,6,0),"")</f>
        <v/>
      </c>
      <c r="J13" s="141" t="str">
        <f>IFERROR(VLOOKUP(D13,DB!A:G,7,0),"")</f>
        <v/>
      </c>
      <c r="K13" s="145"/>
      <c r="L13" s="146" t="str">
        <f>IFERROR(VLOOKUP(D13,DB!A:I,9,0),"")</f>
        <v/>
      </c>
    </row>
    <row r="14" spans="1:15" ht="15" customHeight="1">
      <c r="A14" s="140"/>
      <c r="B14" s="141" t="str">
        <f>IFERROR(VLOOKUP(D14,DB!A:K,11,0),"")</f>
        <v/>
      </c>
      <c r="C14" s="141"/>
      <c r="D14" s="133"/>
      <c r="E14" s="142"/>
      <c r="F14" s="143"/>
      <c r="G14" s="144">
        <f ca="1">IFERROR(NOW()-F14,"-")</f>
        <v>45982.320187847225</v>
      </c>
      <c r="H14" s="143"/>
      <c r="I14" s="141" t="str">
        <f>IFERROR(VLOOKUP(D14,DB!A:F,6,0),"")</f>
        <v/>
      </c>
      <c r="J14" s="141" t="str">
        <f>IFERROR(VLOOKUP(D14,DB!A:G,7,0),"")</f>
        <v/>
      </c>
      <c r="K14" s="145"/>
      <c r="L14" s="146" t="str">
        <f>IFERROR(VLOOKUP(D14,DB!A:I,9,0),"")</f>
        <v/>
      </c>
    </row>
    <row r="15" spans="1:15" ht="15" customHeight="1">
      <c r="A15" s="140"/>
      <c r="B15" s="141" t="str">
        <f>IFERROR(VLOOKUP(D15,DB!A:K,11,0),"")</f>
        <v/>
      </c>
      <c r="C15" s="141"/>
      <c r="D15" s="133"/>
      <c r="E15" s="142"/>
      <c r="F15" s="143"/>
      <c r="G15" s="144">
        <f ca="1">IFERROR(NOW()-F15,"-")</f>
        <v>45982.320187847225</v>
      </c>
      <c r="H15" s="143"/>
      <c r="I15" s="141" t="str">
        <f>IFERROR(VLOOKUP(D15,DB!A:F,6,0),"")</f>
        <v/>
      </c>
      <c r="J15" s="141" t="str">
        <f>IFERROR(VLOOKUP(D15,DB!A:G,7,0),"")</f>
        <v/>
      </c>
      <c r="K15" s="145"/>
      <c r="L15" s="146" t="str">
        <f>IFERROR(VLOOKUP(D15,DB!A:I,9,0),"")</f>
        <v/>
      </c>
    </row>
    <row r="16" spans="1:15" ht="15" customHeight="1">
      <c r="A16" s="140"/>
      <c r="B16" s="141" t="str">
        <f>IFERROR(VLOOKUP(D16,DB!A:K,11,0),"")</f>
        <v/>
      </c>
      <c r="C16" s="141"/>
      <c r="D16" s="133"/>
      <c r="E16" s="142"/>
      <c r="F16" s="143"/>
      <c r="G16" s="144">
        <f ca="1">IFERROR(NOW()-F16,"-")</f>
        <v>45982.320187847225</v>
      </c>
      <c r="H16" s="143"/>
      <c r="I16" s="141" t="str">
        <f>IFERROR(VLOOKUP(D16,DB!A:F,6,0),"")</f>
        <v/>
      </c>
      <c r="J16" s="141" t="str">
        <f>IFERROR(VLOOKUP(D16,DB!A:G,7,0),"")</f>
        <v/>
      </c>
      <c r="K16" s="145"/>
      <c r="L16" s="146" t="str">
        <f>IFERROR(VLOOKUP(D16,DB!A:I,9,0),"")</f>
        <v/>
      </c>
    </row>
    <row r="17" spans="1:12" ht="15" customHeight="1">
      <c r="A17" s="140"/>
      <c r="B17" s="141" t="str">
        <f>IFERROR(VLOOKUP(D17,DB!A:K,11,0),"")</f>
        <v/>
      </c>
      <c r="C17" s="141"/>
      <c r="D17" s="133"/>
      <c r="E17" s="142"/>
      <c r="F17" s="143"/>
      <c r="G17" s="144">
        <f ca="1">IFERROR(NOW()-F17,"-")</f>
        <v>45982.320187847225</v>
      </c>
      <c r="H17" s="143"/>
      <c r="I17" s="141" t="str">
        <f>IFERROR(VLOOKUP(D17,DB!A:F,6,0),"")</f>
        <v/>
      </c>
      <c r="J17" s="141" t="str">
        <f>IFERROR(VLOOKUP(D17,DB!A:G,7,0),"")</f>
        <v/>
      </c>
      <c r="K17" s="145"/>
      <c r="L17" s="146" t="str">
        <f>IFERROR(VLOOKUP(D17,DB!A:I,9,0),"")</f>
        <v/>
      </c>
    </row>
    <row r="18" spans="1:12" ht="15" customHeight="1">
      <c r="A18" s="140"/>
      <c r="B18" s="141" t="str">
        <f>IFERROR(VLOOKUP(D18,DB!A:K,11,0),"")</f>
        <v/>
      </c>
      <c r="C18" s="141"/>
      <c r="D18" s="133"/>
      <c r="E18" s="142"/>
      <c r="F18" s="143"/>
      <c r="G18" s="144">
        <f ca="1">IFERROR(NOW()-F18,"-")</f>
        <v>45982.320187847225</v>
      </c>
      <c r="H18" s="143"/>
      <c r="I18" s="141" t="str">
        <f>IFERROR(VLOOKUP(D18,DB!A:F,6,0),"")</f>
        <v/>
      </c>
      <c r="J18" s="141" t="str">
        <f>IFERROR(VLOOKUP(D18,DB!A:G,7,0),"")</f>
        <v/>
      </c>
      <c r="K18" s="145"/>
      <c r="L18" s="146" t="str">
        <f>IFERROR(VLOOKUP(D18,DB!A:I,9,0),"")</f>
        <v/>
      </c>
    </row>
    <row r="19" spans="1:12" ht="15" customHeight="1">
      <c r="A19" s="140"/>
      <c r="B19" s="141" t="str">
        <f>IFERROR(VLOOKUP(D19,DB!A:K,11,0),"")</f>
        <v/>
      </c>
      <c r="C19" s="141"/>
      <c r="D19" s="133"/>
      <c r="E19" s="142"/>
      <c r="F19" s="143"/>
      <c r="G19" s="144">
        <f ca="1">IFERROR(NOW()-F19,"-")</f>
        <v>45982.320187847225</v>
      </c>
      <c r="H19" s="143"/>
      <c r="I19" s="141" t="str">
        <f>IFERROR(VLOOKUP(D19,DB!A:F,6,0),"")</f>
        <v/>
      </c>
      <c r="J19" s="141" t="str">
        <f>IFERROR(VLOOKUP(D19,DB!A:G,7,0),"")</f>
        <v/>
      </c>
      <c r="K19" s="145"/>
      <c r="L19" s="146" t="str">
        <f>IFERROR(VLOOKUP(D19,DB!A:I,9,0),"")</f>
        <v/>
      </c>
    </row>
    <row r="20" spans="1:12" ht="15" customHeight="1">
      <c r="A20" s="140"/>
      <c r="B20" s="141" t="str">
        <f>IFERROR(VLOOKUP(D20,DB!A:K,11,0),"")</f>
        <v/>
      </c>
      <c r="C20" s="141"/>
      <c r="D20" s="133"/>
      <c r="E20" s="142"/>
      <c r="F20" s="143"/>
      <c r="G20" s="144">
        <f ca="1">IFERROR(NOW()-F20,"-")</f>
        <v>45982.320187847225</v>
      </c>
      <c r="H20" s="143"/>
      <c r="I20" s="141" t="str">
        <f>IFERROR(VLOOKUP(D20,DB!A:F,6,0),"")</f>
        <v/>
      </c>
      <c r="J20" s="141" t="str">
        <f>IFERROR(VLOOKUP(D20,DB!A:G,7,0),"")</f>
        <v/>
      </c>
      <c r="K20" s="145"/>
      <c r="L20" s="146" t="str">
        <f>IFERROR(VLOOKUP(D20,DB!A:I,9,0),"")</f>
        <v/>
      </c>
    </row>
    <row r="21" spans="1:12" ht="15" customHeight="1">
      <c r="A21" s="140"/>
      <c r="B21" s="141" t="str">
        <f>IFERROR(VLOOKUP(D21,DB!A:K,11,0),"")</f>
        <v/>
      </c>
      <c r="C21" s="141"/>
      <c r="D21" s="133"/>
      <c r="E21" s="142"/>
      <c r="F21" s="143"/>
      <c r="G21" s="144">
        <f ca="1">IFERROR(NOW()-F21,"-")</f>
        <v>45982.320187847225</v>
      </c>
      <c r="H21" s="143"/>
      <c r="I21" s="141" t="str">
        <f>IFERROR(VLOOKUP(D21,DB!A:F,6,0),"")</f>
        <v/>
      </c>
      <c r="J21" s="141" t="str">
        <f>IFERROR(VLOOKUP(D21,DB!A:G,7,0),"")</f>
        <v/>
      </c>
      <c r="K21" s="145"/>
      <c r="L21" s="146" t="str">
        <f>IFERROR(VLOOKUP(D21,DB!A:I,9,0),"")</f>
        <v/>
      </c>
    </row>
    <row r="22" spans="1:12" ht="15" customHeight="1">
      <c r="A22" s="140"/>
      <c r="B22" s="141" t="str">
        <f>IFERROR(VLOOKUP(D22,DB!A:K,11,0),"")</f>
        <v/>
      </c>
      <c r="C22" s="141"/>
      <c r="D22" s="133"/>
      <c r="E22" s="142"/>
      <c r="F22" s="143"/>
      <c r="G22" s="144">
        <f ca="1">IFERROR(NOW()-F22,"-")</f>
        <v>45982.320187847225</v>
      </c>
      <c r="H22" s="143"/>
      <c r="I22" s="141" t="str">
        <f>IFERROR(VLOOKUP(D22,DB!A:F,6,0),"")</f>
        <v/>
      </c>
      <c r="J22" s="141" t="str">
        <f>IFERROR(VLOOKUP(D22,DB!A:G,7,0),"")</f>
        <v/>
      </c>
      <c r="K22" s="145"/>
      <c r="L22" s="146" t="str">
        <f>IFERROR(VLOOKUP(D22,DB!A:I,9,0),"")</f>
        <v/>
      </c>
    </row>
    <row r="23" spans="1:12" ht="15" customHeight="1">
      <c r="A23" s="140"/>
      <c r="B23" s="141" t="str">
        <f>IFERROR(VLOOKUP(D23,DB!A:K,11,0),"")</f>
        <v/>
      </c>
      <c r="C23" s="141"/>
      <c r="D23" s="133"/>
      <c r="E23" s="142"/>
      <c r="F23" s="143"/>
      <c r="G23" s="144">
        <f ca="1">IFERROR(NOW()-F23,"-")</f>
        <v>45982.320187847225</v>
      </c>
      <c r="H23" s="143"/>
      <c r="I23" s="141" t="str">
        <f>IFERROR(VLOOKUP(D23,DB!A:F,6,0),"")</f>
        <v/>
      </c>
      <c r="J23" s="141" t="str">
        <f>IFERROR(VLOOKUP(D23,DB!A:G,7,0),"")</f>
        <v/>
      </c>
      <c r="K23" s="145"/>
      <c r="L23" s="146" t="str">
        <f>IFERROR(VLOOKUP(D23,DB!A:I,9,0),"")</f>
        <v/>
      </c>
    </row>
    <row r="24" spans="1:12" ht="15" customHeight="1">
      <c r="A24" s="140"/>
      <c r="B24" s="141" t="str">
        <f>IFERROR(VLOOKUP(D24,DB!A:K,11,0),"")</f>
        <v/>
      </c>
      <c r="C24" s="141"/>
      <c r="D24" s="133"/>
      <c r="E24" s="142"/>
      <c r="F24" s="143"/>
      <c r="G24" s="144">
        <f ca="1">IFERROR(NOW()-F24,"-")</f>
        <v>45982.320187847225</v>
      </c>
      <c r="H24" s="143"/>
      <c r="I24" s="141" t="str">
        <f>IFERROR(VLOOKUP(D24,DB!A:F,6,0),"")</f>
        <v/>
      </c>
      <c r="J24" s="141" t="str">
        <f>IFERROR(VLOOKUP(D24,DB!A:G,7,0),"")</f>
        <v/>
      </c>
      <c r="K24" s="145"/>
      <c r="L24" s="146" t="str">
        <f>IFERROR(VLOOKUP(D24,DB!A:I,9,0),"")</f>
        <v/>
      </c>
    </row>
    <row r="25" spans="1:12" ht="15" customHeight="1">
      <c r="A25" s="140"/>
      <c r="B25" s="141" t="str">
        <f>IFERROR(VLOOKUP(D25,DB!A:K,11,0),"")</f>
        <v/>
      </c>
      <c r="C25" s="141"/>
      <c r="D25" s="133"/>
      <c r="E25" s="142"/>
      <c r="F25" s="143"/>
      <c r="G25" s="144">
        <f ca="1">IFERROR(NOW()-F25,"-")</f>
        <v>45982.320187847225</v>
      </c>
      <c r="H25" s="143"/>
      <c r="I25" s="141" t="str">
        <f>IFERROR(VLOOKUP(D25,DB!A:F,6,0),"")</f>
        <v/>
      </c>
      <c r="J25" s="141" t="str">
        <f>IFERROR(VLOOKUP(D25,DB!A:G,7,0),"")</f>
        <v/>
      </c>
      <c r="K25" s="145"/>
      <c r="L25" s="146" t="str">
        <f>IFERROR(VLOOKUP(D25,DB!A:I,9,0),"")</f>
        <v/>
      </c>
    </row>
    <row r="26" spans="1:12" ht="15" customHeight="1">
      <c r="A26" s="140"/>
      <c r="B26" s="141" t="str">
        <f>IFERROR(VLOOKUP(D26,DB!A:K,11,0),"")</f>
        <v/>
      </c>
      <c r="C26" s="141"/>
      <c r="D26" s="133"/>
      <c r="E26" s="142"/>
      <c r="F26" s="143"/>
      <c r="G26" s="144">
        <f ca="1">IFERROR(NOW()-F26,"-")</f>
        <v>45982.320187847225</v>
      </c>
      <c r="H26" s="143"/>
      <c r="I26" s="141" t="str">
        <f>IFERROR(VLOOKUP(D26,DB!A:F,6,0),"")</f>
        <v/>
      </c>
      <c r="J26" s="141" t="str">
        <f>IFERROR(VLOOKUP(D26,DB!A:G,7,0),"")</f>
        <v/>
      </c>
      <c r="K26" s="145"/>
      <c r="L26" s="146" t="str">
        <f>IFERROR(VLOOKUP(D26,DB!A:I,9,0),"")</f>
        <v/>
      </c>
    </row>
    <row r="27" spans="1:12" ht="15" customHeight="1">
      <c r="A27" s="140"/>
      <c r="B27" s="141" t="str">
        <f>IFERROR(VLOOKUP(D27,DB!A:K,11,0),"")</f>
        <v/>
      </c>
      <c r="C27" s="141"/>
      <c r="D27" s="133"/>
      <c r="E27" s="142"/>
      <c r="F27" s="143"/>
      <c r="G27" s="144">
        <f ca="1">IFERROR(NOW()-F27,"-")</f>
        <v>45982.320187847225</v>
      </c>
      <c r="H27" s="143"/>
      <c r="I27" s="141" t="str">
        <f>IFERROR(VLOOKUP(D27,DB!A:F,6,0),"")</f>
        <v/>
      </c>
      <c r="J27" s="141" t="str">
        <f>IFERROR(VLOOKUP(D27,DB!A:G,7,0),"")</f>
        <v/>
      </c>
      <c r="K27" s="145"/>
      <c r="L27" s="146" t="str">
        <f>IFERROR(VLOOKUP(D27,DB!A:I,9,0),"")</f>
        <v/>
      </c>
    </row>
    <row r="28" spans="1:12" ht="15" customHeight="1">
      <c r="A28" s="140"/>
      <c r="B28" s="141" t="str">
        <f>IFERROR(VLOOKUP(D28,DB!A:K,11,0),"")</f>
        <v/>
      </c>
      <c r="C28" s="141"/>
      <c r="D28" s="133"/>
      <c r="E28" s="142"/>
      <c r="F28" s="143"/>
      <c r="G28" s="144">
        <f ca="1">IFERROR(NOW()-F28,"-")</f>
        <v>45982.320187847225</v>
      </c>
      <c r="H28" s="143"/>
      <c r="I28" s="141" t="str">
        <f>IFERROR(VLOOKUP(D28,DB!A:F,6,0),"")</f>
        <v/>
      </c>
      <c r="J28" s="141" t="str">
        <f>IFERROR(VLOOKUP(D28,DB!A:G,7,0),"")</f>
        <v/>
      </c>
      <c r="K28" s="145"/>
      <c r="L28" s="146" t="str">
        <f>IFERROR(VLOOKUP(D28,DB!A:I,9,0),"")</f>
        <v/>
      </c>
    </row>
    <row r="29" spans="1:12" ht="15" customHeight="1">
      <c r="A29" s="140"/>
      <c r="B29" s="141" t="str">
        <f>IFERROR(VLOOKUP(D29,DB!A:K,11,0),"")</f>
        <v/>
      </c>
      <c r="C29" s="141"/>
      <c r="D29" s="133"/>
      <c r="E29" s="142"/>
      <c r="F29" s="143"/>
      <c r="G29" s="144">
        <f ca="1">IFERROR(NOW()-F29,"-")</f>
        <v>45982.320187847225</v>
      </c>
      <c r="H29" s="143"/>
      <c r="I29" s="141" t="str">
        <f>IFERROR(VLOOKUP(D29,DB!A:F,6,0),"")</f>
        <v/>
      </c>
      <c r="J29" s="141" t="str">
        <f>IFERROR(VLOOKUP(D29,DB!A:G,7,0),"")</f>
        <v/>
      </c>
      <c r="K29" s="145"/>
      <c r="L29" s="146" t="str">
        <f>IFERROR(VLOOKUP(D29,DB!A:I,9,0),"")</f>
        <v/>
      </c>
    </row>
    <row r="30" spans="1:12" ht="15" customHeight="1">
      <c r="A30" s="140"/>
      <c r="B30" s="141" t="str">
        <f>IFERROR(VLOOKUP(D30,DB!A:K,11,0),"")</f>
        <v/>
      </c>
      <c r="C30" s="141"/>
      <c r="D30" s="133"/>
      <c r="E30" s="142"/>
      <c r="F30" s="143"/>
      <c r="G30" s="144">
        <f ca="1">IFERROR(NOW()-F30,"-")</f>
        <v>45982.320187847225</v>
      </c>
      <c r="H30" s="143"/>
      <c r="I30" s="141" t="str">
        <f>IFERROR(VLOOKUP(D30,DB!A:F,6,0),"")</f>
        <v/>
      </c>
      <c r="J30" s="141" t="str">
        <f>IFERROR(VLOOKUP(D30,DB!A:G,7,0),"")</f>
        <v/>
      </c>
      <c r="K30" s="145"/>
      <c r="L30" s="146" t="str">
        <f>IFERROR(VLOOKUP(D30,DB!A:I,9,0),"")</f>
        <v/>
      </c>
    </row>
    <row r="31" spans="1:12" ht="15" customHeight="1">
      <c r="A31" s="140"/>
      <c r="B31" s="141" t="str">
        <f>IFERROR(VLOOKUP(D31,DB!A:K,11,0),"")</f>
        <v/>
      </c>
      <c r="C31" s="141"/>
      <c r="D31" s="133"/>
      <c r="E31" s="142"/>
      <c r="F31" s="143"/>
      <c r="G31" s="144">
        <f ca="1">IFERROR(NOW()-F31,"-")</f>
        <v>45982.320187847225</v>
      </c>
      <c r="H31" s="143"/>
      <c r="I31" s="141" t="str">
        <f>IFERROR(VLOOKUP(D31,DB!A:F,6,0),"")</f>
        <v/>
      </c>
      <c r="J31" s="141" t="str">
        <f>IFERROR(VLOOKUP(D31,DB!A:G,7,0),"")</f>
        <v/>
      </c>
      <c r="K31" s="145"/>
      <c r="L31" s="146" t="str">
        <f>IFERROR(VLOOKUP(D31,DB!A:I,9,0),"")</f>
        <v/>
      </c>
    </row>
    <row r="32" spans="1:12" ht="15" customHeight="1">
      <c r="A32" s="140"/>
      <c r="B32" s="141" t="str">
        <f>IFERROR(VLOOKUP(D32,DB!A:K,11,0),"")</f>
        <v/>
      </c>
      <c r="C32" s="141"/>
      <c r="D32" s="133"/>
      <c r="E32" s="142"/>
      <c r="F32" s="143"/>
      <c r="G32" s="144">
        <f ca="1">IFERROR(NOW()-F32,"-")</f>
        <v>45982.320187847225</v>
      </c>
      <c r="H32" s="143"/>
      <c r="I32" s="141" t="str">
        <f>IFERROR(VLOOKUP(D32,DB!A:F,6,0),"")</f>
        <v/>
      </c>
      <c r="J32" s="141" t="str">
        <f>IFERROR(VLOOKUP(D32,DB!A:G,7,0),"")</f>
        <v/>
      </c>
      <c r="K32" s="145"/>
      <c r="L32" s="146" t="str">
        <f>IFERROR(VLOOKUP(D32,DB!A:I,9,0),"")</f>
        <v/>
      </c>
    </row>
    <row r="33" spans="1:12" ht="15" customHeight="1">
      <c r="A33" s="140"/>
      <c r="B33" s="141" t="str">
        <f>IFERROR(VLOOKUP(D33,DB!A:K,11,0),"")</f>
        <v/>
      </c>
      <c r="C33" s="141"/>
      <c r="D33" s="133"/>
      <c r="E33" s="142"/>
      <c r="F33" s="143"/>
      <c r="G33" s="144">
        <f ca="1">IFERROR(NOW()-F33,"-")</f>
        <v>45982.320187847225</v>
      </c>
      <c r="H33" s="143"/>
      <c r="I33" s="141" t="str">
        <f>IFERROR(VLOOKUP(D33,DB!A:F,6,0),"")</f>
        <v/>
      </c>
      <c r="J33" s="141" t="str">
        <f>IFERROR(VLOOKUP(D33,DB!A:G,7,0),"")</f>
        <v/>
      </c>
      <c r="K33" s="145"/>
      <c r="L33" s="146" t="str">
        <f>IFERROR(VLOOKUP(D33,DB!A:I,9,0),"")</f>
        <v/>
      </c>
    </row>
    <row r="34" spans="1:12" ht="15" customHeight="1">
      <c r="A34" s="140"/>
      <c r="B34" s="141" t="str">
        <f>IFERROR(VLOOKUP(D34,DB!A:K,11,0),"")</f>
        <v/>
      </c>
      <c r="C34" s="141"/>
      <c r="D34" s="133"/>
      <c r="E34" s="142"/>
      <c r="F34" s="143"/>
      <c r="G34" s="144">
        <f ca="1">IFERROR(NOW()-F34,"-")</f>
        <v>45982.320187847225</v>
      </c>
      <c r="H34" s="143"/>
      <c r="I34" s="141" t="str">
        <f>IFERROR(VLOOKUP(D34,DB!A:F,6,0),"")</f>
        <v/>
      </c>
      <c r="J34" s="141" t="str">
        <f>IFERROR(VLOOKUP(D34,DB!A:G,7,0),"")</f>
        <v/>
      </c>
      <c r="K34" s="145"/>
      <c r="L34" s="146" t="str">
        <f>IFERROR(VLOOKUP(D34,DB!A:I,9,0),"")</f>
        <v/>
      </c>
    </row>
    <row r="35" spans="1:12" ht="15" customHeight="1">
      <c r="A35" s="140"/>
      <c r="B35" s="141" t="str">
        <f>IFERROR(VLOOKUP(D35,DB!A:K,11,0),"")</f>
        <v/>
      </c>
      <c r="C35" s="141"/>
      <c r="D35" s="133"/>
      <c r="E35" s="142"/>
      <c r="F35" s="143"/>
      <c r="G35" s="144">
        <f ca="1">IFERROR(NOW()-F35,"-")</f>
        <v>45982.320187847225</v>
      </c>
      <c r="H35" s="143"/>
      <c r="I35" s="141" t="str">
        <f>IFERROR(VLOOKUP(D35,DB!A:F,6,0),"")</f>
        <v/>
      </c>
      <c r="J35" s="141" t="str">
        <f>IFERROR(VLOOKUP(D35,DB!A:G,7,0),"")</f>
        <v/>
      </c>
      <c r="K35" s="145"/>
      <c r="L35" s="146" t="str">
        <f>IFERROR(VLOOKUP(D35,DB!A:I,9,0),"")</f>
        <v/>
      </c>
    </row>
    <row r="36" spans="1:12" ht="15" customHeight="1">
      <c r="A36" s="140"/>
      <c r="B36" s="141" t="str">
        <f>IFERROR(VLOOKUP(D36,DB!A:K,11,0),"")</f>
        <v/>
      </c>
      <c r="C36" s="141"/>
      <c r="D36" s="133"/>
      <c r="E36" s="142"/>
      <c r="F36" s="143"/>
      <c r="G36" s="144">
        <f ca="1">IFERROR(NOW()-F36,"-")</f>
        <v>45982.320187847225</v>
      </c>
      <c r="H36" s="143"/>
      <c r="I36" s="141" t="str">
        <f>IFERROR(VLOOKUP(D36,DB!A:F,6,0),"")</f>
        <v/>
      </c>
      <c r="J36" s="141" t="str">
        <f>IFERROR(VLOOKUP(D36,DB!A:G,7,0),"")</f>
        <v/>
      </c>
      <c r="K36" s="145"/>
      <c r="L36" s="146" t="str">
        <f>IFERROR(VLOOKUP(D36,DB!A:I,9,0),"")</f>
        <v/>
      </c>
    </row>
    <row r="37" spans="1:12" ht="15" customHeight="1">
      <c r="A37" s="140"/>
      <c r="B37" s="141" t="str">
        <f>IFERROR(VLOOKUP(D37,DB!A:K,11,0),"")</f>
        <v/>
      </c>
      <c r="C37" s="141"/>
      <c r="D37" s="133"/>
      <c r="E37" s="142"/>
      <c r="F37" s="143"/>
      <c r="G37" s="144">
        <f ca="1">IFERROR(NOW()-F37,"-")</f>
        <v>45982.320187847225</v>
      </c>
      <c r="H37" s="143"/>
      <c r="I37" s="141" t="str">
        <f>IFERROR(VLOOKUP(D37,DB!A:F,6,0),"")</f>
        <v/>
      </c>
      <c r="J37" s="141" t="str">
        <f>IFERROR(VLOOKUP(D37,DB!A:G,7,0),"")</f>
        <v/>
      </c>
      <c r="K37" s="145"/>
      <c r="L37" s="146" t="str">
        <f>IFERROR(VLOOKUP(D37,DB!A:I,9,0),"")</f>
        <v/>
      </c>
    </row>
    <row r="38" spans="1:12" ht="15" customHeight="1">
      <c r="A38" s="140"/>
      <c r="B38" s="141" t="str">
        <f>IFERROR(VLOOKUP(D38,DB!A:K,11,0),"")</f>
        <v/>
      </c>
      <c r="C38" s="141"/>
      <c r="D38" s="133"/>
      <c r="E38" s="142"/>
      <c r="F38" s="143"/>
      <c r="G38" s="144">
        <f ca="1">IFERROR(NOW()-F38,"-")</f>
        <v>45982.320187847225</v>
      </c>
      <c r="H38" s="143"/>
      <c r="I38" s="141" t="str">
        <f>IFERROR(VLOOKUP(D38,DB!A:F,6,0),"")</f>
        <v/>
      </c>
      <c r="J38" s="141" t="str">
        <f>IFERROR(VLOOKUP(D38,DB!A:G,7,0),"")</f>
        <v/>
      </c>
      <c r="K38" s="145"/>
      <c r="L38" s="146" t="str">
        <f>IFERROR(VLOOKUP(D38,DB!A:I,9,0),"")</f>
        <v/>
      </c>
    </row>
    <row r="39" spans="1:12" ht="15" customHeight="1">
      <c r="A39" s="140"/>
      <c r="B39" s="141" t="str">
        <f>IFERROR(VLOOKUP(D39,DB!A:K,11,0),"")</f>
        <v/>
      </c>
      <c r="C39" s="141"/>
      <c r="D39" s="133"/>
      <c r="E39" s="142"/>
      <c r="F39" s="143"/>
      <c r="G39" s="144">
        <f ca="1">IFERROR(NOW()-F39,"-")</f>
        <v>45982.320187847225</v>
      </c>
      <c r="H39" s="143"/>
      <c r="I39" s="141" t="str">
        <f>IFERROR(VLOOKUP(D39,DB!A:F,6,0),"")</f>
        <v/>
      </c>
      <c r="J39" s="141" t="str">
        <f>IFERROR(VLOOKUP(D39,DB!A:G,7,0),"")</f>
        <v/>
      </c>
      <c r="K39" s="145"/>
      <c r="L39" s="146" t="str">
        <f>IFERROR(VLOOKUP(D39,DB!A:I,9,0),"")</f>
        <v/>
      </c>
    </row>
    <row r="40" spans="1:12" ht="15" customHeight="1">
      <c r="A40" s="140"/>
      <c r="B40" s="141" t="str">
        <f>IFERROR(VLOOKUP(D40,DB!A:K,11,0),"")</f>
        <v/>
      </c>
      <c r="C40" s="141"/>
      <c r="D40" s="133"/>
      <c r="E40" s="142"/>
      <c r="F40" s="143"/>
      <c r="G40" s="144">
        <f ca="1">IFERROR(NOW()-F40,"-")</f>
        <v>45982.320187847225</v>
      </c>
      <c r="H40" s="143"/>
      <c r="I40" s="141" t="str">
        <f>IFERROR(VLOOKUP(D40,DB!A:F,6,0),"")</f>
        <v/>
      </c>
      <c r="J40" s="141" t="str">
        <f>IFERROR(VLOOKUP(D40,DB!A:G,7,0),"")</f>
        <v/>
      </c>
      <c r="K40" s="145"/>
      <c r="L40" s="146" t="str">
        <f>IFERROR(VLOOKUP(D40,DB!A:I,9,0),"")</f>
        <v/>
      </c>
    </row>
    <row r="41" spans="1:12" ht="15" customHeight="1">
      <c r="A41" s="140"/>
      <c r="B41" s="141" t="str">
        <f>IFERROR(VLOOKUP(D41,DB!A:K,11,0),"")</f>
        <v/>
      </c>
      <c r="C41" s="141"/>
      <c r="D41" s="133"/>
      <c r="E41" s="142"/>
      <c r="F41" s="143"/>
      <c r="G41" s="144">
        <f ca="1">IFERROR(NOW()-F41,"-")</f>
        <v>45982.320187847225</v>
      </c>
      <c r="H41" s="143"/>
      <c r="I41" s="141" t="str">
        <f>IFERROR(VLOOKUP(D41,DB!A:F,6,0),"")</f>
        <v/>
      </c>
      <c r="J41" s="141" t="str">
        <f>IFERROR(VLOOKUP(D41,DB!A:G,7,0),"")</f>
        <v/>
      </c>
      <c r="K41" s="145"/>
      <c r="L41" s="146" t="str">
        <f>IFERROR(VLOOKUP(D41,DB!A:I,9,0),"")</f>
        <v/>
      </c>
    </row>
    <row r="42" spans="1:12" ht="15" customHeight="1">
      <c r="A42" s="140"/>
      <c r="B42" s="141" t="str">
        <f>IFERROR(VLOOKUP(D42,DB!A:K,11,0),"")</f>
        <v/>
      </c>
      <c r="C42" s="141"/>
      <c r="D42" s="133"/>
      <c r="E42" s="142"/>
      <c r="F42" s="143"/>
      <c r="G42" s="144">
        <f ca="1">IFERROR(NOW()-F42,"-")</f>
        <v>45982.320187847225</v>
      </c>
      <c r="H42" s="143"/>
      <c r="I42" s="141" t="str">
        <f>IFERROR(VLOOKUP(D42,DB!A:F,6,0),"")</f>
        <v/>
      </c>
      <c r="J42" s="141" t="str">
        <f>IFERROR(VLOOKUP(D42,DB!A:G,7,0),"")</f>
        <v/>
      </c>
      <c r="K42" s="145"/>
      <c r="L42" s="146" t="str">
        <f>IFERROR(VLOOKUP(D42,DB!A:I,9,0),"")</f>
        <v/>
      </c>
    </row>
    <row r="43" spans="1:12" ht="15" customHeight="1">
      <c r="A43" s="140"/>
      <c r="B43" s="141" t="str">
        <f>IFERROR(VLOOKUP(D43,DB!A:K,11,0),"")</f>
        <v/>
      </c>
      <c r="C43" s="141"/>
      <c r="D43" s="133"/>
      <c r="E43" s="142"/>
      <c r="F43" s="143"/>
      <c r="G43" s="144">
        <f ca="1">IFERROR(NOW()-F43,"-")</f>
        <v>45982.320187847225</v>
      </c>
      <c r="H43" s="143"/>
      <c r="I43" s="141" t="str">
        <f>IFERROR(VLOOKUP(D43,DB!A:F,6,0),"")</f>
        <v/>
      </c>
      <c r="J43" s="141" t="str">
        <f>IFERROR(VLOOKUP(D43,DB!A:G,7,0),"")</f>
        <v/>
      </c>
      <c r="K43" s="145"/>
      <c r="L43" s="146" t="str">
        <f>IFERROR(VLOOKUP(D43,DB!A:I,9,0),"")</f>
        <v/>
      </c>
    </row>
    <row r="44" spans="1:12" ht="15" customHeight="1">
      <c r="A44" s="140"/>
      <c r="B44" s="141" t="str">
        <f>IFERROR(VLOOKUP(D44,DB!A:K,11,0),"")</f>
        <v/>
      </c>
      <c r="C44" s="141"/>
      <c r="D44" s="133"/>
      <c r="E44" s="142"/>
      <c r="F44" s="143"/>
      <c r="G44" s="144">
        <f ca="1">IFERROR(NOW()-F44,"-")</f>
        <v>45982.320187847225</v>
      </c>
      <c r="H44" s="143"/>
      <c r="I44" s="141" t="str">
        <f>IFERROR(VLOOKUP(D44,DB!A:F,6,0),"")</f>
        <v/>
      </c>
      <c r="J44" s="141" t="str">
        <f>IFERROR(VLOOKUP(D44,DB!A:G,7,0),"")</f>
        <v/>
      </c>
      <c r="K44" s="145"/>
      <c r="L44" s="146" t="str">
        <f>IFERROR(VLOOKUP(D44,DB!A:I,9,0),"")</f>
        <v/>
      </c>
    </row>
    <row r="45" spans="1:12" ht="15" customHeight="1">
      <c r="A45" s="140"/>
      <c r="B45" s="141" t="str">
        <f>IFERROR(VLOOKUP(D45,DB!A:K,11,0),"")</f>
        <v/>
      </c>
      <c r="C45" s="141"/>
      <c r="D45" s="133"/>
      <c r="E45" s="142"/>
      <c r="F45" s="143"/>
      <c r="G45" s="144">
        <f ca="1">IFERROR(NOW()-F45,"-")</f>
        <v>45982.320187847225</v>
      </c>
      <c r="H45" s="143"/>
      <c r="I45" s="141" t="str">
        <f>IFERROR(VLOOKUP(D45,DB!A:F,6,0),"")</f>
        <v/>
      </c>
      <c r="J45" s="141" t="str">
        <f>IFERROR(VLOOKUP(D45,DB!A:G,7,0),"")</f>
        <v/>
      </c>
      <c r="K45" s="145"/>
      <c r="L45" s="146" t="str">
        <f>IFERROR(VLOOKUP(D45,DB!A:I,9,0),"")</f>
        <v/>
      </c>
    </row>
    <row r="46" spans="1:12" ht="15" customHeight="1">
      <c r="A46" s="140"/>
      <c r="B46" s="141" t="str">
        <f>IFERROR(VLOOKUP(D46,DB!A:K,11,0),"")</f>
        <v/>
      </c>
      <c r="C46" s="141"/>
      <c r="D46" s="133"/>
      <c r="E46" s="142"/>
      <c r="F46" s="143"/>
      <c r="G46" s="144">
        <f ca="1">IFERROR(NOW()-F46,"-")</f>
        <v>45982.320187847225</v>
      </c>
      <c r="H46" s="143"/>
      <c r="I46" s="141" t="str">
        <f>IFERROR(VLOOKUP(D46,DB!A:F,6,0),"")</f>
        <v/>
      </c>
      <c r="J46" s="141" t="str">
        <f>IFERROR(VLOOKUP(D46,DB!A:G,7,0),"")</f>
        <v/>
      </c>
      <c r="K46" s="145"/>
      <c r="L46" s="146" t="str">
        <f>IFERROR(VLOOKUP(D46,DB!A:I,9,0),"")</f>
        <v/>
      </c>
    </row>
    <row r="47" spans="1:12" ht="15" customHeight="1">
      <c r="A47" s="140"/>
      <c r="B47" s="141" t="str">
        <f>IFERROR(VLOOKUP(D47,DB!A:K,11,0),"")</f>
        <v/>
      </c>
      <c r="C47" s="141"/>
      <c r="D47" s="133"/>
      <c r="E47" s="142"/>
      <c r="F47" s="143"/>
      <c r="G47" s="144">
        <f ca="1">IFERROR(NOW()-F47,"-")</f>
        <v>45982.320187847225</v>
      </c>
      <c r="H47" s="143"/>
      <c r="I47" s="141" t="str">
        <f>IFERROR(VLOOKUP(D47,DB!A:F,6,0),"")</f>
        <v/>
      </c>
      <c r="J47" s="141" t="str">
        <f>IFERROR(VLOOKUP(D47,DB!A:G,7,0),"")</f>
        <v/>
      </c>
      <c r="K47" s="145"/>
      <c r="L47" s="146" t="str">
        <f>IFERROR(VLOOKUP(D47,DB!A:I,9,0),"")</f>
        <v/>
      </c>
    </row>
    <row r="48" spans="1:12" ht="15" customHeight="1">
      <c r="A48" s="140"/>
      <c r="B48" s="141" t="str">
        <f>IFERROR(VLOOKUP(D48,DB!A:K,11,0),"")</f>
        <v/>
      </c>
      <c r="C48" s="141"/>
      <c r="D48" s="133"/>
      <c r="E48" s="142"/>
      <c r="F48" s="143"/>
      <c r="G48" s="144">
        <f ca="1">IFERROR(NOW()-F48,"-")</f>
        <v>45982.320187847225</v>
      </c>
      <c r="H48" s="143"/>
      <c r="I48" s="141" t="str">
        <f>IFERROR(VLOOKUP(D48,DB!A:F,6,0),"")</f>
        <v/>
      </c>
      <c r="J48" s="141" t="str">
        <f>IFERROR(VLOOKUP(D48,DB!A:G,7,0),"")</f>
        <v/>
      </c>
      <c r="K48" s="145"/>
      <c r="L48" s="146" t="str">
        <f>IFERROR(VLOOKUP(D48,DB!A:I,9,0),"")</f>
        <v/>
      </c>
    </row>
    <row r="49" spans="1:12" ht="15" customHeight="1">
      <c r="A49" s="140"/>
      <c r="B49" s="141" t="str">
        <f>IFERROR(VLOOKUP(D49,DB!A:K,11,0),"")</f>
        <v/>
      </c>
      <c r="C49" s="141"/>
      <c r="D49" s="133"/>
      <c r="E49" s="142"/>
      <c r="F49" s="143"/>
      <c r="G49" s="144">
        <f ca="1">IFERROR(NOW()-F49,"-")</f>
        <v>45982.320187847225</v>
      </c>
      <c r="H49" s="143"/>
      <c r="I49" s="141" t="str">
        <f>IFERROR(VLOOKUP(D49,DB!A:F,6,0),"")</f>
        <v/>
      </c>
      <c r="J49" s="141" t="str">
        <f>IFERROR(VLOOKUP(D49,DB!A:G,7,0),"")</f>
        <v/>
      </c>
      <c r="K49" s="145"/>
      <c r="L49" s="146" t="str">
        <f>IFERROR(VLOOKUP(D49,DB!A:I,9,0),"")</f>
        <v/>
      </c>
    </row>
    <row r="50" spans="1:12" ht="15" customHeight="1">
      <c r="A50" s="140"/>
      <c r="B50" s="141" t="str">
        <f>IFERROR(VLOOKUP(D50,DB!A:K,11,0),"")</f>
        <v/>
      </c>
      <c r="C50" s="141"/>
      <c r="D50" s="133"/>
      <c r="E50" s="142"/>
      <c r="F50" s="143"/>
      <c r="G50" s="144">
        <f ca="1">IFERROR(NOW()-F50,"-")</f>
        <v>45982.320187847225</v>
      </c>
      <c r="H50" s="143"/>
      <c r="I50" s="141" t="str">
        <f>IFERROR(VLOOKUP(D50,DB!A:F,6,0),"")</f>
        <v/>
      </c>
      <c r="J50" s="141" t="str">
        <f>IFERROR(VLOOKUP(D50,DB!A:G,7,0),"")</f>
        <v/>
      </c>
      <c r="K50" s="145"/>
      <c r="L50" s="146" t="str">
        <f>IFERROR(VLOOKUP(D50,DB!A:I,9,0),"")</f>
        <v/>
      </c>
    </row>
    <row r="51" spans="1:12" ht="15" customHeight="1">
      <c r="A51" s="147"/>
      <c r="B51" s="134" t="str">
        <f>IFERROR(VLOOKUP(D51,DB!A:K,11,0),"")</f>
        <v/>
      </c>
      <c r="C51" s="134"/>
      <c r="D51" s="148"/>
      <c r="E51" s="135"/>
      <c r="F51" s="136"/>
      <c r="G51" s="137">
        <f ca="1">IFERROR(NOW()-F51,"-")</f>
        <v>45982.320187847225</v>
      </c>
      <c r="H51" s="136"/>
      <c r="I51" s="134" t="str">
        <f>IFERROR(VLOOKUP(D51,DB!A:F,6,0),"")</f>
        <v/>
      </c>
      <c r="J51" s="134" t="str">
        <f>IFERROR(VLOOKUP(D51,DB!A:G,7,0),"")</f>
        <v/>
      </c>
      <c r="K51" s="138"/>
      <c r="L51" s="139" t="str">
        <f>IFERROR(VLOOKUP(D51,DB!A:I,9,0),"")</f>
        <v/>
      </c>
    </row>
  </sheetData>
  <customSheetViews>
    <customSheetView guid="{F6042A99-DD27-4453-835D-0834D95730CC}" filter="1" showAutoFilter="1">
      <pageMargins left="0" right="0" top="0" bottom="0" header="0" footer="0"/>
      <autoFilter ref="B1:M1" xr:uid="{FFCDE4AA-44F1-4FC7-A7E3-419A5BD1EA85}"/>
    </customSheetView>
  </customSheetViews>
  <dataValidations count="2">
    <dataValidation allowBlank="1" showInputMessage="1" showErrorMessage="1" sqref="E1" xr:uid="{5DBA255D-CDD9-49FB-AD3C-AF70AB4EE696}"/>
    <dataValidation type="list" allowBlank="1" showInputMessage="1" showErrorMessage="1" sqref="E2:E5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67"/>
  <sheetViews>
    <sheetView workbookViewId="0">
      <pane ySplit="1" topLeftCell="C8" activePane="bottomLeft" state="frozen"/>
      <selection pane="bottomLeft" activeCell="K4" sqref="K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27"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157.32034988426312</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c r="B4" s="18" t="str">
        <f>IFERROR(VLOOKUP(D4,DB!A:K,11,0),"")</f>
        <v/>
      </c>
      <c r="C4" s="18"/>
      <c r="D4" s="18"/>
      <c r="E4" s="102"/>
      <c r="F4" s="103"/>
      <c r="G4" s="104">
        <f ca="1">IFERROR(NOW()-F4,"-")</f>
        <v>45982.320187847225</v>
      </c>
      <c r="H4" s="103"/>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9"/>
      <c r="E5" s="102"/>
      <c r="F5" s="103"/>
      <c r="G5" s="104">
        <f ca="1">IFERROR(NOW()-F5,"-")</f>
        <v>45982.320187847225</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61"/>
      <c r="E6" s="102"/>
      <c r="F6" s="103"/>
      <c r="G6" s="104">
        <f ca="1">IFERROR(NOW()-F6,"-")</f>
        <v>45982.320187847225</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45982.320187847225</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45982.320187847225</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45982.320187847225</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45982.320187847225</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45982.320187847225</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45982.320187847225</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45982.320187847225</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45982.320187847225</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45982.320187847225</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45982.320187847225</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45982.320187847225</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45982.320187847225</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45982.320187847225</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45982.320187847225</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45982.320187847225</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45982.320187847225</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45982.320187847225</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45982.320187847225</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45982.320187847225</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45982.320187847225</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45982.320187847225</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45982.320187847225</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45982.320187847225</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45982.320187847225</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45982.320187847225</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45982.320187847225</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45982.320187847225</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45982.320187847225</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45982.320187847225</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45982.320187847225</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45982.320187847225</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45982.320187847225</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45982.320187847225</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45982.320187847225</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45982.320187847225</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45982.320187847225</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45982.320187847225</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45982.320187847225</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45982.320187847225</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45982.320187847225</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45982.320187847225</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45982.320187847225</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45982.320187847225</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45982.320187847225</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45982.320187847225</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45982.320187847225</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45982.320187847225</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45982.320187847225</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45982.320187847225</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45982.320187847225</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45982.320187847225</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45982.320187847225</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45982.320187847225</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45982.320187847225</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45982.320187847225</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45982.320187847225</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45982.320187847225</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45982.320187847225</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45982.320187847225</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45982.320187847225</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45982.320187847225</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45982.320187847225</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45982.320187847225</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45982.320187847225</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45982.320187847225</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45982.320187847225</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45982.320187847225</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45982.320187847225</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45982.320187847225</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45982.320187847225</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45982.320187847225</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45982.320187847225</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45982.320187847225</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45982.320187847225</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45982.320187847225</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45982.320187847225</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45982.320187847225</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45982.320187847225</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45982.320187847225</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45982.320187847225</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45982.320187847225</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45982.320187847225</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45982.320187847225</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45982.320187847225</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45982.320187847225</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45982.320187847225</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45982.320187847225</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45982.320187847225</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45982.320187847225</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45982.320187847225</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45982.320187847225</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45982.320187847225</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45982.320187847225</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45982.320187847225</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45982.320187847225</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45982.320187847225</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45982.320187847225</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45982.320187847225</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45982.320187847225</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45982.320187847225</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45982.320187847225</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45982.320187847225</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45982.320187847225</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45982.320187847225</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45982.320187847225</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45982.320187847225</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45982.320187847225</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45982.320187847225</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45982.320187847225</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45982.320187847225</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45982.320187847225</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45982.320187847225</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45982.320187847225</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45982.320187847225</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45982.320187847225</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45982.320187847225</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45982.320187847225</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45982.320187847225</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45982.320187847225</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45982.320187847225</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45982.320187847225</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45982.320187847225</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45982.320187847225</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45982.320187847225</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45982.320187847225</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45982.320187847225</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45982.320187847225</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45982.320187847225</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45982.320187847225</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45982.320187847225</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45982.320187847225</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45982.320187847225</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45982.320187847225</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45982.320187847225</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45982.320187847225</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45982.320187847225</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45982.320187847225</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45982.320187847225</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45982.320187847225</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45982.320187847225</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45982.320187847225</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45982.320187847225</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45982.320187847225</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45982.320187847225</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45982.320187847225</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45982.320187847225</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45982.320187847225</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45982.320187847225</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45982.320187847225</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45982.320187847225</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45982.320187847225</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45982.320187847225</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45982.320187847225</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45982.320187847225</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45982.320187847225</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45982.320187847225</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45982.320187847225</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45982.320187847225</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45982.320187847225</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45982.320187847225</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45982.320187847225</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sheetData>
  <dataValidations count="2">
    <dataValidation allowBlank="1" showInputMessage="1" showErrorMessage="1" sqref="E1" xr:uid="{4D935161-CDD3-4592-B877-3FB59C99E142}"/>
    <dataValidation type="list" allowBlank="1" showInputMessage="1" showErrorMessage="1" sqref="E3:E16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2"/>
  <sheetViews>
    <sheetView workbookViewId="0">
      <selection activeCell="J23" sqref="J23"/>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9" t="s">
        <v>39016</v>
      </c>
      <c r="I1" s="130" t="s">
        <v>39017</v>
      </c>
      <c r="J1" s="130" t="s">
        <v>39018</v>
      </c>
      <c r="K1" s="60" t="s">
        <v>39019</v>
      </c>
      <c r="L1" s="27" t="s">
        <v>8</v>
      </c>
      <c r="M1" s="28"/>
    </row>
    <row r="2" spans="1:13" ht="15" customHeight="1">
      <c r="A2" s="19"/>
      <c r="B2" s="61" t="str">
        <f>IFERROR(VLOOKUP(D2,DB!A:K,11,0),"")</f>
        <v/>
      </c>
      <c r="C2" s="18"/>
      <c r="D2" s="18"/>
      <c r="E2" s="18"/>
      <c r="F2" s="20"/>
      <c r="G2" s="21">
        <f t="shared" ref="G2:G61" ca="1" si="0">IFERROR(NOW()-F2,"-")</f>
        <v>45982.320187847225</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45982.320187847225</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45982.320187847225</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45982.320187847225</v>
      </c>
      <c r="H5" s="22"/>
      <c r="I5" s="19" t="str">
        <f>IFERROR(VLOOKUP(D5,DB!A:F,6,0),"")</f>
        <v/>
      </c>
      <c r="J5" s="18" t="str">
        <f>IFERROR(VLOOKUP(D5,DB!A:G,7,0),"")</f>
        <v/>
      </c>
      <c r="K5" s="45"/>
      <c r="L5" s="23" t="str">
        <f>IFERROR(VLOOKUP(D5,DB!A:I,9,0),"")</f>
        <v/>
      </c>
    </row>
    <row r="6" spans="1:13" ht="15" customHeight="1">
      <c r="A6" s="19"/>
      <c r="B6" s="61" t="str">
        <f>IFERROR(VLOOKUP(D6,DB!A:K,11,0),"")</f>
        <v/>
      </c>
      <c r="C6" s="18"/>
      <c r="D6" s="18" t="s">
        <v>39105</v>
      </c>
      <c r="E6" s="18"/>
      <c r="F6" s="20"/>
      <c r="G6" s="21">
        <f t="shared" ca="1" si="0"/>
        <v>45982.320187847225</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45982.320187847225</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45982.320187847225</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45982.320187847225</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45982.320187847225</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45982.320187847225</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45982.320187847225</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45982.320187847225</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45982.320187847225</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45982.320187847225</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45982.320187847225</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45982.320187847225</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45982.320187847225</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45982.320187847225</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45982.320187847225</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45982.320187847225</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45982.320187847225</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45982.320187847225</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45982.320187847225</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45982.320187847225</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45982.320187847225</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45982.320187847225</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45982.320187847225</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45982.320187847225</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45982.320187847225</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45982.320187847225</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45982.320187847225</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45982.320187847225</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45982.320187847225</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45982.320187847225</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45982.320187847225</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45982.320187847225</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45982.320187847225</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45982.320187847225</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45982.320187847225</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45982.320187847225</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45982.320187847225</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45982.320187847225</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45982.320187847225</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45982.320187847225</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45982.320187847225</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45982.320187847225</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45982.320187847225</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45982.320187847225</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45982.320187847225</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45982.320187847225</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45982.320187847225</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45982.320187847225</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45982.320187847225</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45982.320187847225</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45982.320187847225</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45982.320187847225</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0"/>
        <v>45982.320187847225</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0"/>
        <v>45982.320187847225</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0"/>
        <v>45982.320187847225</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0"/>
        <v>45982.320187847225</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ref="G62:G125" ca="1" si="1">IFERROR(NOW()-F62,"-")</f>
        <v>45982.320187847225</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45982.320187847225</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45982.320187847225</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45982.320187847225</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45982.320187847225</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45982.320187847225</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45982.320187847225</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45982.320187847225</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45982.320187847225</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45982.320187847225</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45982.320187847225</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45982.320187847225</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45982.320187847225</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45982.320187847225</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45982.320187847225</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45982.320187847225</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45982.320187847225</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45982.320187847225</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45982.320187847225</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45982.320187847225</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45982.320187847225</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45982.320187847225</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45982.320187847225</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45982.320187847225</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45982.320187847225</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45982.320187847225</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45982.320187847225</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45982.320187847225</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45982.320187847225</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45982.320187847225</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45982.320187847225</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45982.320187847225</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45982.320187847225</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45982.320187847225</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45982.320187847225</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45982.320187847225</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45982.320187847225</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45982.320187847225</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45982.320187847225</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45982.320187847225</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45982.320187847225</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45982.320187847225</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45982.320187847225</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45982.320187847225</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45982.320187847225</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45982.320187847225</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45982.320187847225</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45982.320187847225</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45982.320187847225</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45982.320187847225</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45982.320187847225</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45982.320187847225</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45982.320187847225</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45982.320187847225</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45982.320187847225</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45982.320187847225</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45982.320187847225</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45982.320187847225</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45982.320187847225</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45982.320187847225</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1"/>
        <v>45982.320187847225</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1"/>
        <v>45982.320187847225</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1"/>
        <v>45982.320187847225</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1"/>
        <v>45982.320187847225</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ref="G126:G189" ca="1" si="2">IFERROR(NOW()-F126,"-")</f>
        <v>45982.320187847225</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45982.320187847225</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45982.320187847225</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45982.320187847225</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45982.320187847225</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45982.320187847225</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45982.320187847225</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45982.320187847225</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45982.320187847225</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45982.320187847225</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45982.320187847225</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45982.320187847225</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45982.320187847225</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45982.320187847225</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45982.320187847225</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45982.320187847225</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45982.320187847225</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45982.320187847225</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45982.320187847225</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45982.320187847225</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45982.320187847225</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45982.320187847225</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45982.320187847225</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45982.320187847225</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45982.320187847225</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45982.320187847225</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45982.320187847225</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45982.320187847225</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45982.320187847225</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45982.320187847225</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45982.320187847225</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45982.320187847225</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45982.320187847225</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45982.320187847225</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45982.320187847225</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45982.320187847225</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45982.320187847225</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45982.320187847225</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45982.320187847225</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45982.320187847225</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45982.320187847225</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45982.320187847225</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45982.320187847225</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45982.320187847225</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45982.320187847225</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45982.320187847225</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45982.320187847225</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45982.320187847225</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45982.320187847225</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45982.320187847225</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45982.320187847225</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45982.320187847225</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45982.320187847225</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45982.320187847225</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45982.320187847225</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45982.320187847225</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45982.320187847225</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45982.320187847225</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45982.320187847225</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45982.320187847225</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2"/>
        <v>45982.320187847225</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2"/>
        <v>45982.320187847225</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2"/>
        <v>45982.320187847225</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2"/>
        <v>45982.320187847225</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ref="G190:G253" ca="1" si="3">IFERROR(NOW()-F190,"-")</f>
        <v>45982.320187847225</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45982.320187847225</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45982.320187847225</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45982.320187847225</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45982.320187847225</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45982.320187847225</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45982.320187847225</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45982.320187847225</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45982.320187847225</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45982.320187847225</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45982.320187847225</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45982.320187847225</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45982.320187847225</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45982.320187847225</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45982.320187847225</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45982.320187847225</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45982.320187847225</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45982.320187847225</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45982.320187847225</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45982.320187847225</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45982.320187847225</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45982.320187847225</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45982.320187847225</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45982.320187847225</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45982.320187847225</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45982.320187847225</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45982.320187847225</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45982.320187847225</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45982.320187847225</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45982.320187847225</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45982.320187847225</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45982.320187847225</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45982.320187847225</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45982.320187847225</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45982.320187847225</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45982.320187847225</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45982.320187847225</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45982.320187847225</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45982.320187847225</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45982.320187847225</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45982.320187847225</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45982.320187847225</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45982.320187847225</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45982.320187847225</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45982.320187847225</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45982.320187847225</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45982.320187847225</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45982.320187847225</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45982.320187847225</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45982.320187847225</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45982.320187847225</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45982.320187847225</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45982.320187847225</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45982.320187847225</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45982.320187847225</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45982.320187847225</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45982.320187847225</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45982.320187847225</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45982.320187847225</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45982.320187847225</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3"/>
        <v>45982.320187847225</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3"/>
        <v>45982.320187847225</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3"/>
        <v>45982.320187847225</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3"/>
        <v>45982.320187847225</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ref="G254:G317" ca="1" si="4">IFERROR(NOW()-F254,"-")</f>
        <v>45982.320187847225</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45982.320187847225</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45982.320187847225</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45982.320187847225</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45982.320187847225</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45982.320187847225</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45982.320187847225</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45982.320187847225</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45982.320187847225</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45982.320187847225</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45982.320187847225</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45982.320187847225</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45982.320187847225</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45982.320187847225</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45982.320187847225</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45982.320187847225</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45982.320187847225</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45982.320187847225</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45982.320187847225</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45982.320187847225</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45982.320187847225</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45982.320187847225</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45982.320187847225</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45982.320187847225</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45982.320187847225</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45982.320187847225</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45982.320187847225</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45982.320187847225</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45982.320187847225</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45982.320187847225</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45982.320187847225</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45982.320187847225</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45982.320187847225</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45982.320187847225</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45982.320187847225</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45982.320187847225</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45982.320187847225</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45982.320187847225</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45982.320187847225</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45982.320187847225</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45982.320187847225</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45982.320187847225</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45982.320187847225</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45982.320187847225</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45982.320187847225</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45982.320187847225</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45982.320187847225</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45982.320187847225</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45982.320187847225</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45982.320187847225</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45982.320187847225</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45982.320187847225</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45982.320187847225</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45982.320187847225</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45982.320187847225</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45982.320187847225</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45982.320187847225</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45982.320187847225</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45982.320187847225</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45982.320187847225</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4"/>
        <v>45982.320187847225</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4"/>
        <v>45982.320187847225</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4"/>
        <v>45982.320187847225</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4"/>
        <v>45982.320187847225</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ref="G318:G381" ca="1" si="5">IFERROR(NOW()-F318,"-")</f>
        <v>45982.320187847225</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45982.320187847225</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45982.320187847225</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45982.320187847225</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45982.320187847225</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45982.320187847225</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45982.320187847225</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45982.320187847225</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45982.320187847225</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45982.320187847225</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45982.320187847225</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45982.320187847225</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45982.320187847225</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45982.320187847225</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45982.320187847225</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45982.320187847225</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45982.320187847225</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45982.320187847225</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45982.320187847225</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45982.320187847225</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45982.320187847225</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45982.320187847225</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45982.320187847225</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45982.320187847225</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45982.320187847225</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45982.320187847225</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45982.320187847225</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45982.320187847225</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45982.320187847225</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45982.320187847225</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45982.320187847225</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45982.320187847225</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45982.320187847225</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45982.320187847225</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45982.320187847225</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45982.320187847225</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45982.320187847225</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45982.320187847225</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45982.320187847225</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45982.320187847225</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45982.320187847225</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45982.320187847225</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45982.320187847225</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45982.320187847225</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45982.320187847225</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45982.320187847225</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45982.320187847225</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45982.320187847225</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45982.320187847225</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45982.320187847225</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45982.320187847225</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45982.320187847225</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45982.320187847225</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45982.320187847225</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45982.320187847225</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45982.320187847225</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45982.320187847225</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45982.320187847225</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45982.320187847225</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45982.320187847225</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5"/>
        <v>45982.320187847225</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5"/>
        <v>45982.320187847225</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5"/>
        <v>45982.320187847225</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5"/>
        <v>45982.320187847225</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ref="G382:G445" ca="1" si="6">IFERROR(NOW()-F382,"-")</f>
        <v>45982.320187847225</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45982.320187847225</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45982.320187847225</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45982.320187847225</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45982.320187847225</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45982.320187847225</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45982.320187847225</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45982.320187847225</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45982.320187847225</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45982.320187847225</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45982.320187847225</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45982.320187847225</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45982.320187847225</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45982.320187847225</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45982.320187847225</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45982.320187847225</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45982.320187847225</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45982.320187847225</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45982.320187847225</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45982.320187847225</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45982.320187847225</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45982.320187847225</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45982.320187847225</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45982.320187847225</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45982.320187847225</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45982.320187847225</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45982.320187847225</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45982.320187847225</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45982.320187847225</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45982.320187847225</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45982.320187847225</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45982.320187847225</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45982.320187847225</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45982.320187847225</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45982.320187847225</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45982.320187847225</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45982.320187847225</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45982.320187847225</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45982.320187847225</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45982.320187847225</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45982.320187847225</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45982.320187847225</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45982.320187847225</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45982.320187847225</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45982.320187847225</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45982.320187847225</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45982.320187847225</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45982.320187847225</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45982.320187847225</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45982.320187847225</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45982.320187847225</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45982.320187847225</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45982.320187847225</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45982.320187847225</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45982.320187847225</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45982.320187847225</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45982.320187847225</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45982.320187847225</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45982.320187847225</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45982.320187847225</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6"/>
        <v>45982.320187847225</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6"/>
        <v>45982.320187847225</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6"/>
        <v>45982.320187847225</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6"/>
        <v>45982.320187847225</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ref="G446:G509" ca="1" si="7">IFERROR(NOW()-F446,"-")</f>
        <v>45982.320187847225</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45982.320187847225</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45982.320187847225</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45982.320187847225</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45982.320187847225</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45982.320187847225</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45982.320187847225</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45982.320187847225</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45982.320187847225</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45982.320187847225</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45982.320187847225</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45982.320187847225</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45982.320187847225</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45982.320187847225</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45982.320187847225</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45982.320187847225</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45982.320187847225</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45982.320187847225</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45982.320187847225</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45982.320187847225</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45982.320187847225</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45982.320187847225</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45982.320187847225</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45982.320187847225</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45982.320187847225</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45982.320187847225</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45982.320187847225</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45982.320187847225</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45982.320187847225</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45982.320187847225</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45982.320187847225</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45982.320187847225</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45982.320187847225</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45982.320187847225</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45982.320187847225</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45982.320187847225</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45982.320187847225</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45982.320187847225</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45982.320187847225</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45982.320187847225</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45982.320187847225</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45982.320187847225</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45982.320187847225</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45982.320187847225</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45982.320187847225</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45982.320187847225</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45982.320187847225</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45982.320187847225</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45982.320187847225</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45982.320187847225</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45982.320187847225</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45982.320187847225</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45982.320187847225</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45982.320187847225</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45982.320187847225</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45982.320187847225</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45982.320187847225</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45982.320187847225</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45982.320187847225</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45982.320187847225</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7"/>
        <v>45982.320187847225</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7"/>
        <v>45982.320187847225</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7"/>
        <v>45982.320187847225</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7"/>
        <v>45982.320187847225</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ref="G510:G573" ca="1" si="8">IFERROR(NOW()-F510,"-")</f>
        <v>45982.320187847225</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45982.320187847225</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45982.320187847225</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45982.320187847225</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45982.320187847225</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45982.320187847225</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45982.320187847225</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45982.320187847225</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45982.320187847225</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45982.320187847225</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45982.320187847225</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45982.320187847225</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45982.320187847225</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45982.320187847225</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45982.320187847225</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45982.320187847225</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45982.320187847225</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45982.320187847225</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45982.320187847225</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45982.320187847225</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45982.320187847225</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45982.320187847225</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45982.320187847225</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45982.320187847225</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45982.320187847225</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45982.320187847225</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45982.320187847225</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45982.320187847225</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45982.320187847225</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45982.320187847225</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45982.320187847225</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45982.320187847225</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45982.320187847225</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45982.320187847225</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45982.320187847225</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45982.320187847225</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45982.320187847225</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45982.320187847225</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45982.320187847225</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45982.320187847225</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45982.320187847225</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45982.320187847225</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45982.320187847225</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45982.320187847225</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45982.320187847225</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45982.320187847225</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45982.320187847225</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45982.320187847225</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45982.320187847225</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45982.320187847225</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45982.320187847225</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45982.320187847225</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45982.320187847225</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45982.320187847225</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45982.320187847225</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45982.320187847225</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45982.320187847225</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45982.320187847225</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45982.320187847225</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45982.320187847225</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8"/>
        <v>45982.320187847225</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8"/>
        <v>45982.320187847225</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8"/>
        <v>45982.320187847225</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8"/>
        <v>45982.320187847225</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ref="G574:G637" ca="1" si="9">IFERROR(NOW()-F574,"-")</f>
        <v>45982.320187847225</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45982.320187847225</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45982.320187847225</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45982.320187847225</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45982.320187847225</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45982.320187847225</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45982.320187847225</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45982.320187847225</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45982.320187847225</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45982.320187847225</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45982.320187847225</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45982.320187847225</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45982.320187847225</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45982.320187847225</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45982.320187847225</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45982.320187847225</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45982.320187847225</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45982.320187847225</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45982.320187847225</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45982.320187847225</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45982.320187847225</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45982.320187847225</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45982.320187847225</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45982.320187847225</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45982.320187847225</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45982.320187847225</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45982.320187847225</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45982.320187847225</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45982.320187847225</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45982.320187847225</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45982.320187847225</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45982.320187847225</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45982.320187847225</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45982.320187847225</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45982.320187847225</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45982.320187847225</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45982.320187847225</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45982.320187847225</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45982.320187847225</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45982.320187847225</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45982.320187847225</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45982.320187847225</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45982.320187847225</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45982.320187847225</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45982.320187847225</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45982.320187847225</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45982.320187847225</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45982.320187847225</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45982.320187847225</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45982.320187847225</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45982.320187847225</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45982.320187847225</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45982.320187847225</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45982.320187847225</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45982.320187847225</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45982.320187847225</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45982.320187847225</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45982.320187847225</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45982.320187847225</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45982.320187847225</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9"/>
        <v>45982.320187847225</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9"/>
        <v>45982.320187847225</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9"/>
        <v>45982.320187847225</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9"/>
        <v>45982.320187847225</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ref="G638:G701" ca="1" si="10">IFERROR(NOW()-F638,"-")</f>
        <v>45982.320187847225</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45982.320187847225</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45982.320187847225</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45982.320187847225</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45982.320187847225</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45982.320187847225</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45982.320187847225</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45982.320187847225</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45982.320187847225</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45982.320187847225</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45982.320187847225</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45982.320187847225</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45982.320187847225</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45982.320187847225</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45982.320187847225</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45982.320187847225</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45982.320187847225</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45982.320187847225</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45982.320187847225</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45982.320187847225</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45982.320187847225</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45982.320187847225</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45982.320187847225</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45982.320187847225</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45982.320187847225</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45982.320187847225</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45982.320187847225</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45982.320187847225</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45982.320187847225</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45982.320187847225</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45982.320187847225</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45982.320187847225</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45982.320187847225</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45982.320187847225</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45982.320187847225</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45982.320187847225</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45982.320187847225</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45982.320187847225</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45982.320187847225</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45982.320187847225</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45982.320187847225</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45982.320187847225</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45982.320187847225</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45982.320187847225</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45982.320187847225</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45982.320187847225</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45982.320187847225</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45982.320187847225</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45982.320187847225</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45982.320187847225</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45982.320187847225</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45982.320187847225</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45982.320187847225</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45982.320187847225</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45982.320187847225</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45982.320187847225</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45982.320187847225</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45982.320187847225</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45982.320187847225</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45982.320187847225</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0"/>
        <v>45982.320187847225</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0"/>
        <v>45982.320187847225</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0"/>
        <v>45982.320187847225</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0"/>
        <v>45982.320187847225</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ref="G702:G765" ca="1" si="11">IFERROR(NOW()-F702,"-")</f>
        <v>45982.320187847225</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45982.320187847225</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45982.320187847225</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45982.320187847225</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45982.320187847225</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45982.320187847225</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45982.320187847225</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45982.320187847225</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45982.320187847225</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45982.320187847225</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45982.320187847225</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45982.320187847225</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45982.320187847225</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45982.320187847225</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45982.320187847225</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45982.320187847225</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45982.320187847225</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45982.320187847225</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45982.320187847225</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45982.320187847225</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45982.320187847225</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45982.320187847225</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45982.320187847225</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45982.320187847225</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45982.320187847225</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45982.320187847225</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45982.320187847225</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45982.320187847225</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45982.320187847225</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45982.320187847225</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45982.320187847225</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45982.320187847225</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45982.320187847225</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45982.320187847225</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45982.320187847225</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45982.320187847225</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45982.320187847225</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45982.320187847225</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45982.320187847225</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45982.320187847225</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45982.320187847225</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45982.320187847225</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45982.320187847225</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45982.320187847225</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45982.320187847225</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45982.320187847225</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45982.320187847225</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45982.320187847225</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45982.320187847225</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45982.320187847225</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45982.320187847225</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45982.320187847225</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45982.320187847225</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45982.320187847225</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45982.320187847225</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45982.320187847225</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45982.320187847225</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45982.320187847225</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45982.320187847225</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45982.320187847225</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1"/>
        <v>45982.320187847225</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1"/>
        <v>45982.320187847225</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1"/>
        <v>45982.320187847225</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1"/>
        <v>45982.320187847225</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ref="G766:G829" ca="1" si="12">IFERROR(NOW()-F766,"-")</f>
        <v>45982.320187847225</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45982.320187847225</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45982.320187847225</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45982.320187847225</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45982.320187847225</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45982.320187847225</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45982.320187847225</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45982.320187847225</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45982.320187847225</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45982.320187847225</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45982.320187847225</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45982.320187847225</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45982.320187847225</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45982.320187847225</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45982.320187847225</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45982.320187847225</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45982.320187847225</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45982.320187847225</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45982.320187847225</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45982.320187847225</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45982.320187847225</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45982.320187847225</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45982.320187847225</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45982.320187847225</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45982.320187847225</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45982.320187847225</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45982.320187847225</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45982.320187847225</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45982.320187847225</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45982.320187847225</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45982.320187847225</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45982.320187847225</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45982.320187847225</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45982.320187847225</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45982.320187847225</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45982.320187847225</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45982.320187847225</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45982.320187847225</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45982.320187847225</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45982.320187847225</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45982.320187847225</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45982.320187847225</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45982.320187847225</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45982.320187847225</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45982.320187847225</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45982.320187847225</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45982.320187847225</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45982.320187847225</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45982.320187847225</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45982.320187847225</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45982.320187847225</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45982.320187847225</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45982.320187847225</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45982.320187847225</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45982.320187847225</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45982.320187847225</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45982.320187847225</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45982.320187847225</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45982.320187847225</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45982.320187847225</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2"/>
        <v>45982.320187847225</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2"/>
        <v>45982.320187847225</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2"/>
        <v>45982.320187847225</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2"/>
        <v>45982.320187847225</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ref="G830:G893" ca="1" si="13">IFERROR(NOW()-F830,"-")</f>
        <v>45982.320187847225</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45982.320187847225</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45982.320187847225</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45982.320187847225</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45982.320187847225</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45982.320187847225</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45982.320187847225</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45982.320187847225</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45982.320187847225</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45982.320187847225</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45982.320187847225</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45982.320187847225</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45982.320187847225</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45982.320187847225</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45982.320187847225</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45982.320187847225</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45982.320187847225</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45982.320187847225</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45982.320187847225</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45982.320187847225</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45982.320187847225</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45982.320187847225</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45982.320187847225</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45982.320187847225</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45982.320187847225</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45982.320187847225</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45982.320187847225</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45982.320187847225</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45982.320187847225</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45982.320187847225</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45982.320187847225</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45982.320187847225</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45982.320187847225</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45982.320187847225</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45982.320187847225</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45982.320187847225</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45982.320187847225</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45982.320187847225</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45982.320187847225</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45982.320187847225</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45982.320187847225</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45982.320187847225</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45982.320187847225</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45982.320187847225</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45982.320187847225</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45982.320187847225</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45982.320187847225</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45982.320187847225</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45982.320187847225</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45982.320187847225</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45982.320187847225</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45982.320187847225</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45982.320187847225</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45982.320187847225</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45982.320187847225</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45982.320187847225</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45982.320187847225</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45982.320187847225</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45982.320187847225</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45982.320187847225</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3"/>
        <v>45982.320187847225</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3"/>
        <v>45982.320187847225</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3"/>
        <v>45982.320187847225</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3"/>
        <v>45982.320187847225</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ref="G894:G957" ca="1" si="14">IFERROR(NOW()-F894,"-")</f>
        <v>45982.320187847225</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45982.320187847225</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45982.320187847225</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45982.320187847225</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45982.320187847225</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45982.320187847225</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45982.320187847225</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45982.320187847225</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45982.320187847225</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45982.320187847225</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45982.320187847225</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45982.320187847225</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45982.320187847225</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45982.320187847225</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45982.320187847225</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45982.320187847225</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45982.320187847225</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45982.320187847225</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45982.320187847225</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45982.320187847225</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45982.320187847225</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45982.320187847225</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45982.320187847225</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45982.320187847225</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45982.320187847225</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45982.320187847225</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45982.320187847225</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45982.320187847225</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45982.320187847225</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45982.320187847225</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45982.320187847225</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45982.320187847225</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45982.320187847225</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45982.320187847225</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45982.320187847225</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45982.320187847225</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45982.320187847225</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45982.320187847225</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45982.320187847225</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45982.320187847225</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45982.320187847225</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45982.320187847225</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45982.320187847225</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45982.320187847225</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45982.320187847225</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45982.320187847225</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45982.320187847225</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45982.320187847225</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45982.320187847225</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45982.320187847225</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45982.320187847225</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45982.320187847225</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45982.320187847225</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45982.320187847225</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45982.320187847225</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45982.320187847225</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45982.320187847225</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45982.320187847225</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45982.320187847225</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45982.320187847225</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4"/>
        <v>45982.320187847225</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4"/>
        <v>45982.320187847225</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4"/>
        <v>45982.320187847225</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4"/>
        <v>45982.320187847225</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ref="G958:G972" ca="1" si="15">IFERROR(NOW()-F958,"-")</f>
        <v>45982.320187847225</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45982.320187847225</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45982.320187847225</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45982.320187847225</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45982.320187847225</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45982.320187847225</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45982.320187847225</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45982.320187847225</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45982.320187847225</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45982.320187847225</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45982.320187847225</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45982.320187847225</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45982.320187847225</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45982.320187847225</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45982.320187847225</v>
      </c>
      <c r="H972" s="22"/>
      <c r="I972" s="19" t="str">
        <f>IFERROR(VLOOKUP(D972,DB!A:F,6,0),"")</f>
        <v/>
      </c>
      <c r="J972" s="18" t="str">
        <f>IFERROR(VLOOKUP(D972,DB!A:G,7,0),"")</f>
        <v/>
      </c>
      <c r="K972" s="45"/>
      <c r="L972" s="23" t="str">
        <f>IFERROR(VLOOKUP(D972,DB!A:I,9,0),"")</f>
        <v/>
      </c>
    </row>
  </sheetData>
  <dataValidations count="2">
    <dataValidation allowBlank="1" showInputMessage="1" showErrorMessage="1" sqref="E1" xr:uid="{5914219A-CB83-432D-936A-CC0CB6F3982A}"/>
    <dataValidation type="list" allowBlank="1" showInputMessage="1" showErrorMessage="1" sqref="E2:E97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63"/>
  <sheetViews>
    <sheetView tabSelected="1" workbookViewId="0">
      <selection activeCell="A7" sqref="A7"/>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39106</v>
      </c>
      <c r="B2" s="91" t="str">
        <f>IFERROR(VLOOKUP(D2,DB!A:K,11,0),"")</f>
        <v>R4</v>
      </c>
      <c r="C2" s="93">
        <v>1</v>
      </c>
      <c r="D2" s="91" t="s">
        <v>35092</v>
      </c>
      <c r="E2" s="94" t="s">
        <v>39021</v>
      </c>
      <c r="F2" s="95">
        <v>45703.480717592596</v>
      </c>
      <c r="G2" s="96">
        <f ca="1">IFERROR(NOW()-F2,"")</f>
        <v>278.8394702546284</v>
      </c>
      <c r="H2" s="95">
        <v>45703.474768518521</v>
      </c>
      <c r="I2" s="95" t="str">
        <f>IFERROR(VLOOKUP(D2,DB!A:F,6,0),"")</f>
        <v>SCECO</v>
      </c>
      <c r="J2" s="95" t="str">
        <f>IFERROR(VLOOKUP(D2,DB!A:G,7,0),"")</f>
        <v>Dead</v>
      </c>
      <c r="K2" s="97" t="s">
        <v>39107</v>
      </c>
      <c r="L2" s="91" t="str">
        <f>IFERROR(VLOOKUP(D2,DB!A:I,9,0),"")</f>
        <v>Latis</v>
      </c>
    </row>
    <row r="3" spans="1:16" ht="15" customHeight="1">
      <c r="A3" s="113" t="s">
        <v>39108</v>
      </c>
      <c r="B3" s="113" t="str">
        <f>IFERROR(VLOOKUP(D3,DB!A:K,11,0),"")</f>
        <v>R4</v>
      </c>
      <c r="C3" s="93">
        <v>1</v>
      </c>
      <c r="D3" s="91" t="s">
        <v>36478</v>
      </c>
      <c r="E3" s="94" t="s">
        <v>39021</v>
      </c>
      <c r="F3" s="95"/>
      <c r="G3" s="96">
        <f t="shared" ref="G3:G33" ca="1" si="0">IFERROR(NOW()-F3,"")</f>
        <v>45982.320187847225</v>
      </c>
      <c r="H3" s="95">
        <v>45982.015173611115</v>
      </c>
      <c r="I3" s="113" t="str">
        <f>IFERROR(VLOOKUP(D3,DB!A:F,6,0),"")</f>
        <v>Generator-SG</v>
      </c>
      <c r="J3" s="113" t="str">
        <f>IFERROR(VLOOKUP(D3,DB!A:G,7,0),"")</f>
        <v>Dead</v>
      </c>
      <c r="K3" s="97" t="s">
        <v>39109</v>
      </c>
      <c r="L3" s="91" t="str">
        <f>IFERROR(VLOOKUP(D3,DB!A:I,9,0),"")</f>
        <v>Latis</v>
      </c>
    </row>
    <row r="4" spans="1:16" ht="15" customHeight="1">
      <c r="A4" s="113" t="s">
        <v>39110</v>
      </c>
      <c r="B4" s="113" t="str">
        <f>IFERROR(VLOOKUP(D4,DB!A:K,11,0),"")</f>
        <v>R4</v>
      </c>
      <c r="C4" s="93">
        <v>2</v>
      </c>
      <c r="D4" s="91" t="s">
        <v>36410</v>
      </c>
      <c r="E4" s="94" t="s">
        <v>39021</v>
      </c>
      <c r="F4" s="95">
        <v>45982.275740740741</v>
      </c>
      <c r="G4" s="96">
        <f t="shared" ca="1" si="0"/>
        <v>4.4447106483858079E-2</v>
      </c>
      <c r="H4" s="95">
        <v>45982.275995370372</v>
      </c>
      <c r="I4" s="113" t="str">
        <f>IFERROR(VLOOKUP(D4,DB!A:F,6,0),"")</f>
        <v>SCECO</v>
      </c>
      <c r="J4" s="113" t="str">
        <f>IFERROR(VLOOKUP(D4,DB!A:G,7,0),"")</f>
        <v>Vandalized</v>
      </c>
      <c r="K4" s="97" t="s">
        <v>39111</v>
      </c>
      <c r="L4" s="91" t="str">
        <f>IFERROR(VLOOKUP(D4,DB!A:I,9,0),"")</f>
        <v>Latis</v>
      </c>
    </row>
    <row r="5" spans="1:16" ht="15" customHeight="1">
      <c r="A5" s="113" t="s">
        <v>39112</v>
      </c>
      <c r="B5" s="113" t="str">
        <f>IFERROR(VLOOKUP(D5,DB!A:K,11,0),"")</f>
        <v>R4</v>
      </c>
      <c r="C5" s="93">
        <v>1</v>
      </c>
      <c r="D5" s="91" t="s">
        <v>36648</v>
      </c>
      <c r="E5" s="94" t="s">
        <v>39021</v>
      </c>
      <c r="F5" s="95">
        <v>45982.303055555552</v>
      </c>
      <c r="G5" s="96">
        <f t="shared" ca="1" si="0"/>
        <v>1.7132291672169231E-2</v>
      </c>
      <c r="H5" s="95">
        <v>45982.296238425923</v>
      </c>
      <c r="I5" s="113" t="str">
        <f>IFERROR(VLOOKUP(D5,DB!A:F,6,0),"")</f>
        <v>Generator-SG</v>
      </c>
      <c r="J5" s="113" t="str">
        <f>IFERROR(VLOOKUP(D5,DB!A:G,7,0),"")</f>
        <v>In progress</v>
      </c>
      <c r="K5" s="97" t="s">
        <v>39111</v>
      </c>
      <c r="L5" s="91" t="str">
        <f>IFERROR(VLOOKUP(D5,DB!A:I,9,0),"")</f>
        <v>Latis</v>
      </c>
    </row>
    <row r="6" spans="1:16" ht="15" customHeight="1">
      <c r="A6" s="113"/>
      <c r="B6" s="113" t="str">
        <f>IFERROR(VLOOKUP(D6,DB!A:K,11,0),"")</f>
        <v/>
      </c>
      <c r="C6" s="93"/>
      <c r="D6" s="91"/>
      <c r="E6" s="94"/>
      <c r="F6" s="95"/>
      <c r="G6" s="96">
        <f t="shared" ca="1" si="0"/>
        <v>45982.320187847225</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45982.320187847225</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45982.320187847225</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45982.320187847225</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45982.320187847225</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45982.320187847225</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45982.320187847225</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45982.320187847225</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45982.320187847225</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45982.320187847225</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45982.320187847225</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45982.320187847225</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45982.320187847225</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45982.320187847225</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45982.320187847225</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45982.320187847225</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45982.320187847225</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45982.320187847225</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45982.320187847225</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45982.320187847225</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45982.320187847225</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45982.320187847225</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45982.320187847225</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45982.320187847225</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45982.320187847225</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45982.320187847225</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45982.320187847225</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45982.320187847225</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ref="G34:G97" ca="1" si="1">IFERROR(NOW()-F34,"")</f>
        <v>45982.320187847225</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45982.320187847225</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45982.320187847225</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45982.320187847225</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45982.320187847225</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45982.320187847225</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45982.320187847225</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45982.320187847225</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45982.320187847225</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45982.320187847225</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45982.320187847225</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45982.320187847225</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45982.320187847225</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45982.320187847225</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45982.320187847225</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45982.320187847225</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45982.320187847225</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45982.320187847225</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45982.320187847225</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45982.320187847225</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45982.320187847225</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45982.320187847225</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45982.320187847225</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45982.320187847225</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45982.320187847225</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45982.320187847225</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45982.320187847225</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45982.320187847225</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45982.320187847225</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45982.320187847225</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45982.320187847225</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45982.320187847225</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45982.320187847225</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45982.320187847225</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45982.320187847225</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45982.320187847225</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45982.320187847225</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45982.320187847225</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45982.320187847225</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45982.320187847225</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45982.320187847225</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45982.320187847225</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45982.320187847225</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45982.320187847225</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45982.320187847225</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45982.320187847225</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45982.320187847225</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45982.320187847225</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45982.320187847225</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45982.320187847225</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45982.320187847225</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45982.320187847225</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45982.320187847225</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45982.320187847225</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45982.320187847225</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45982.320187847225</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45982.320187847225</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45982.320187847225</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45982.320187847225</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45982.320187847225</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45982.320187847225</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45982.320187847225</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45982.320187847225</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45982.320187847225</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ref="G98:G161" ca="1" si="2">IFERROR(NOW()-F98,"")</f>
        <v>45982.320187847225</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45982.320187847225</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45982.320187847225</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45982.320187847225</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45982.320187847225</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45982.320187847225</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45982.320187847225</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45982.320187847225</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45982.320187847225</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45982.320187847225</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45982.320187847225</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45982.320187847225</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45982.320187847225</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45982.320187847225</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45982.320187847225</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45982.320187847225</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45982.320187847225</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45982.320187847225</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45982.320187847225</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45982.320187847225</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45982.320187847225</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45982.320187847225</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45982.320187847225</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45982.320187847225</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45982.320187847225</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45982.320187847225</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45982.320187847225</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45982.320187847225</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45982.320187847225</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45982.320187847225</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45982.320187847225</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45982.320187847225</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45982.320187847225</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45982.320187847225</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45982.320187847225</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45982.320187847225</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45982.320187847225</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45982.320187847225</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45982.320187847225</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45982.320187847225</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45982.320187847225</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45982.320187847225</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45982.320187847225</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45982.320187847225</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45982.320187847225</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45982.320187847225</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45982.320187847225</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45982.320187847225</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45982.320187847225</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45982.320187847225</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45982.320187847225</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45982.320187847225</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45982.320187847225</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45982.320187847225</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45982.320187847225</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45982.320187847225</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45982.320187847225</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45982.320187847225</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45982.320187847225</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45982.320187847225</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45982.320187847225</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45982.320187847225</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45982.320187847225</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45982.320187847225</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ref="G162:G225" ca="1" si="3">IFERROR(NOW()-F162,"")</f>
        <v>45982.320187847225</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45982.320187847225</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45982.320187847225</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45982.320187847225</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45982.320187847225</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45982.320187847225</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45982.320187847225</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45982.320187847225</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45982.320187847225</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45982.320187847225</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45982.320187847225</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45982.320187847225</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45982.320187847225</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45982.320187847225</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45982.320187847225</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45982.320187847225</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45982.320187847225</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45982.320187847225</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45982.320187847225</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45982.320187847225</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45982.320187847225</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45982.320187847225</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45982.320187847225</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45982.320187847225</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45982.320187847225</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45982.320187847225</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45982.320187847225</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45982.320187847225</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45982.320187847225</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45982.320187847225</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45982.320187847225</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45982.320187847225</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45982.320187847225</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45982.320187847225</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45982.320187847225</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45982.320187847225</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45982.320187847225</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45982.320187847225</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45982.320187847225</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45982.320187847225</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45982.320187847225</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45982.320187847225</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45982.320187847225</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45982.320187847225</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45982.320187847225</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45982.320187847225</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45982.320187847225</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45982.320187847225</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45982.320187847225</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45982.320187847225</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45982.320187847225</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45982.320187847225</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45982.320187847225</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45982.320187847225</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45982.320187847225</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45982.320187847225</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45982.320187847225</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45982.320187847225</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45982.320187847225</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45982.320187847225</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45982.320187847225</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45982.320187847225</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45982.320187847225</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45982.320187847225</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ref="G226:G289" ca="1" si="4">IFERROR(NOW()-F226,"")</f>
        <v>45982.320187847225</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45982.320187847225</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45982.320187847225</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45982.320187847225</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45982.320187847225</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45982.320187847225</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45982.320187847225</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45982.320187847225</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45982.320187847225</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45982.320187847225</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45982.320187847225</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45982.320187847225</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45982.320187847225</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45982.320187847225</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45982.320187847225</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45982.320187847225</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45982.320187847225</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45982.320187847225</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45982.320187847225</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45982.320187847225</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45982.320187847225</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45982.320187847225</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45982.320187847225</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45982.320187847225</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45982.320187847225</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45982.320187847225</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45982.320187847225</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45982.320187847225</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45982.320187847225</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45982.320187847225</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45982.320187847225</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45982.320187847225</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45982.320187847225</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45982.320187847225</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45982.320187847225</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45982.320187847225</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45982.320187847225</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45982.320187847225</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45982.320187847225</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45982.320187847225</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45982.320187847225</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45982.320187847225</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45982.320187847225</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45982.320187847225</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45982.320187847225</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45982.320187847225</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45982.320187847225</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45982.320187847225</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45982.320187847225</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45982.320187847225</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45982.320187847225</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45982.320187847225</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45982.320187847225</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45982.320187847225</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45982.320187847225</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45982.320187847225</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45982.320187847225</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45982.320187847225</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45982.320187847225</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45982.320187847225</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45982.320187847225</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45982.320187847225</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45982.320187847225</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45982.320187847225</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ref="G290:G353" ca="1" si="5">IFERROR(NOW()-F290,"")</f>
        <v>45982.320187847225</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45982.320187847225</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45982.320187847225</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45982.320187847225</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45982.320187847225</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45982.320187847225</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45982.320187847225</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45982.320187847225</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45982.320187847225</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45982.320187847225</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45982.320187847225</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45982.320187847225</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45982.320187847225</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45982.320187847225</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45982.320187847225</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45982.320187847225</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45982.320187847225</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45982.320187847225</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45982.320187847225</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45982.320187847225</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45982.320187847225</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45982.320187847225</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45982.320187847225</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45982.320187847225</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45982.320187847225</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45982.320187847225</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45982.320187847225</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45982.320187847225</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45982.320187847225</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45982.320187847225</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45982.320187847225</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45982.320187847225</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45982.320187847225</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45982.320187847225</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45982.320187847225</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45982.320187847225</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45982.320187847225</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45982.320187847225</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45982.320187847225</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45982.320187847225</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45982.320187847225</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45982.320187847225</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45982.320187847225</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45982.320187847225</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45982.320187847225</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45982.320187847225</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45982.320187847225</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45982.320187847225</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45982.320187847225</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45982.320187847225</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45982.320187847225</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45982.320187847225</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45982.320187847225</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45982.320187847225</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45982.320187847225</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45982.320187847225</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45982.320187847225</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45982.320187847225</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45982.320187847225</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45982.320187847225</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45982.320187847225</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45982.320187847225</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45982.320187847225</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45982.320187847225</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ref="G354:G417" ca="1" si="6">IFERROR(NOW()-F354,"")</f>
        <v>45982.320187847225</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45982.320187847225</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45982.320187847225</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45982.320187847225</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45982.320187847225</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45982.320187847225</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45982.320187847225</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45982.320187847225</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45982.320187847225</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45982.320187847225</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45982.320187847225</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45982.320187847225</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45982.320187847225</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45982.320187847225</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45982.320187847225</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45982.320187847225</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45982.320187847225</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45982.320187847225</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45982.320187847225</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45982.320187847225</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45982.320187847225</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45982.320187847225</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45982.320187847225</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45982.320187847225</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45982.320187847225</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45982.320187847225</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45982.320187847225</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45982.320187847225</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45982.320187847225</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45982.320187847225</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45982.320187847225</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45982.320187847225</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45982.320187847225</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45982.320187847225</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45982.320187847225</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45982.320187847225</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45982.320187847225</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45982.320187847225</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45982.320187847225</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45982.320187847225</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45982.320187847225</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45982.320187847225</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45982.320187847225</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45982.320187847225</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45982.320187847225</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45982.320187847225</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45982.320187847225</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45982.320187847225</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45982.320187847225</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45982.320187847225</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45982.320187847225</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45982.320187847225</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45982.320187847225</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45982.320187847225</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45982.320187847225</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45982.320187847225</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45982.320187847225</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45982.320187847225</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45982.320187847225</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45982.320187847225</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45982.320187847225</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45982.320187847225</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45982.320187847225</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45982.320187847225</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ref="G418:G463" ca="1" si="7">IFERROR(NOW()-F418,"")</f>
        <v>45982.320187847225</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7"/>
        <v>45982.320187847225</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7"/>
        <v>45982.320187847225</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7"/>
        <v>45982.320187847225</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7"/>
        <v>45982.320187847225</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7"/>
        <v>45982.320187847225</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7"/>
        <v>45982.320187847225</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7"/>
        <v>45982.320187847225</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7"/>
        <v>45982.320187847225</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7"/>
        <v>45982.320187847225</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7"/>
        <v>45982.320187847225</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7"/>
        <v>45982.320187847225</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7"/>
        <v>45982.320187847225</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7"/>
        <v>45982.320187847225</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7"/>
        <v>45982.320187847225</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7"/>
        <v>45982.320187847225</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7"/>
        <v>45982.320187847225</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7"/>
        <v>45982.320187847225</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7"/>
        <v>45982.320187847225</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7"/>
        <v>45982.320187847225</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7"/>
        <v>45982.320187847225</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7"/>
        <v>45982.320187847225</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7"/>
        <v>45982.320187847225</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7"/>
        <v>45982.320187847225</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7"/>
        <v>45982.320187847225</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7"/>
        <v>45982.320187847225</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7"/>
        <v>45982.320187847225</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7"/>
        <v>45982.320187847225</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7"/>
        <v>45982.320187847225</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7"/>
        <v>45982.320187847225</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7"/>
        <v>45982.320187847225</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7"/>
        <v>45982.320187847225</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7"/>
        <v>45982.320187847225</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7"/>
        <v>45982.320187847225</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7"/>
        <v>45982.320187847225</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7"/>
        <v>45982.320187847225</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7"/>
        <v>45982.320187847225</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7"/>
        <v>45982.320187847225</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ca="1" si="7"/>
        <v>45982.320187847225</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7"/>
        <v>45982.320187847225</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7"/>
        <v>45982.320187847225</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7"/>
        <v>45982.320187847225</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7"/>
        <v>45982.320187847225</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7"/>
        <v>45982.320187847225</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7"/>
        <v>45982.320187847225</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7"/>
        <v>45982.320187847225</v>
      </c>
      <c r="H463" s="95"/>
      <c r="I463" s="113" t="str">
        <f>IFERROR(VLOOKUP(D463,DB!A:F,6,0),"")</f>
        <v/>
      </c>
      <c r="J463" s="113" t="str">
        <f>IFERROR(VLOOKUP(D463,DB!A:G,7,0),"")</f>
        <v/>
      </c>
      <c r="K463" s="97"/>
      <c r="L463" s="91" t="str">
        <f>IFERROR(VLOOKUP(D463,DB!A:I,9,0),"")</f>
        <v/>
      </c>
    </row>
  </sheetData>
  <dataValidations count="2">
    <dataValidation allowBlank="1" showInputMessage="1" showErrorMessage="1" sqref="E1" xr:uid="{A4F81451-56CC-4543-9497-104C4E44EE4B}"/>
    <dataValidation type="list" allowBlank="1" showInputMessage="1" showErrorMessage="1" sqref="E2:E46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7"/>
  <sheetViews>
    <sheetView topLeftCell="C1" workbookViewId="0">
      <selection activeCell="D11" sqref="D11"/>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39113</v>
      </c>
      <c r="B2" s="37" t="str">
        <f>IFERROR(VLOOKUP(D2,DB!A:K,11,0),"")</f>
        <v>R5</v>
      </c>
      <c r="C2" s="37">
        <v>3</v>
      </c>
      <c r="D2" s="106" t="s">
        <v>36011</v>
      </c>
      <c r="E2" s="37" t="s">
        <v>39021</v>
      </c>
      <c r="F2" s="38">
        <v>45891.832060185188</v>
      </c>
      <c r="G2" s="108">
        <f ca="1">IFERROR(NOW()-F2,"")</f>
        <v>90.488127662036277</v>
      </c>
      <c r="H2" s="38">
        <v>45891.790393518517</v>
      </c>
      <c r="I2" s="37" t="str">
        <f>IFERROR(VLOOKUP(D2,DB!A:F,6,0),"")</f>
        <v>Generator-SG</v>
      </c>
      <c r="J2" s="37" t="str">
        <f>IFERROR(VLOOKUP(D2,DB!A:G,7,0),"")</f>
        <v>Vandalized</v>
      </c>
      <c r="K2" s="37" t="s">
        <v>39114</v>
      </c>
      <c r="L2" s="37" t="str">
        <f>IFERROR(VLOOKUP(D2,DB!A:I,9,0),"")</f>
        <v>Latis</v>
      </c>
      <c r="M2" s="105"/>
    </row>
    <row r="3" spans="1:13" ht="30">
      <c r="A3" s="37" t="s">
        <v>39115</v>
      </c>
      <c r="B3" s="37" t="str">
        <f>IFERROR(VLOOKUP(D3,DB!A:K,11,0),"")</f>
        <v>R5</v>
      </c>
      <c r="C3" s="37">
        <v>1</v>
      </c>
      <c r="D3" s="37" t="s">
        <v>33268</v>
      </c>
      <c r="E3" s="37" t="s">
        <v>39100</v>
      </c>
      <c r="F3" s="38">
        <v>45926.188877314817</v>
      </c>
      <c r="G3" s="108">
        <f t="shared" ref="G3" ca="1" si="0">IFERROR(NOW()-F3,"")</f>
        <v>56.131310532407952</v>
      </c>
      <c r="H3" s="38">
        <v>45926.158159722225</v>
      </c>
      <c r="I3" s="37" t="str">
        <f>IFERROR(VLOOKUP(D3,DB!A:F,6,0),"")</f>
        <v>SCECO</v>
      </c>
      <c r="J3" s="37" t="str">
        <f>IFERROR(VLOOKUP(D3,DB!A:G,7,0),"")</f>
        <v>Good</v>
      </c>
      <c r="K3" s="37" t="s">
        <v>39116</v>
      </c>
      <c r="L3" s="37" t="str">
        <f>IFERROR(VLOOKUP(D3,DB!A:I,9,0),"")</f>
        <v>Latis</v>
      </c>
      <c r="M3" s="105"/>
    </row>
    <row r="4" spans="1:13" ht="48" customHeight="1">
      <c r="A4" s="109" t="s">
        <v>39117</v>
      </c>
      <c r="B4" s="109" t="str">
        <f>IFERROR(VLOOKUP(D4,DB!A:K,11,0),"")</f>
        <v>R5</v>
      </c>
      <c r="C4" s="109">
        <v>1</v>
      </c>
      <c r="D4" s="109" t="s">
        <v>34758</v>
      </c>
      <c r="E4" s="109" t="s">
        <v>39100</v>
      </c>
      <c r="F4" s="110">
        <v>45948.661111111112</v>
      </c>
      <c r="G4" s="111">
        <f t="shared" ref="G4" ca="1" si="1">IFERROR(NOW()-F4,"")</f>
        <v>33.659076736112183</v>
      </c>
      <c r="H4" s="110">
        <v>45948.661111111112</v>
      </c>
      <c r="I4" s="109" t="str">
        <f>IFERROR(VLOOKUP(D4,DB!A:F,6,0),"")</f>
        <v>SCECO</v>
      </c>
      <c r="J4" s="109" t="str">
        <f>IFERROR(VLOOKUP(D4,DB!A:G,7,0),"")</f>
        <v>Dead</v>
      </c>
      <c r="K4" s="109" t="s">
        <v>39118</v>
      </c>
      <c r="L4" s="109" t="str">
        <f>IFERROR(VLOOKUP(D4,DB!A:I,9,0),"")</f>
        <v>Latis</v>
      </c>
    </row>
    <row r="5" spans="1:13" s="105" customFormat="1">
      <c r="A5" s="109" t="s">
        <v>39119</v>
      </c>
      <c r="B5" s="109" t="str">
        <f>IFERROR(VLOOKUP(D5,DB!A:K,11,0),"")</f>
        <v>R5</v>
      </c>
      <c r="C5" s="109">
        <v>1</v>
      </c>
      <c r="D5" s="109" t="s">
        <v>33371</v>
      </c>
      <c r="E5" s="109" t="s">
        <v>39021</v>
      </c>
      <c r="F5" s="128">
        <v>45977.514803240738</v>
      </c>
      <c r="G5" s="111">
        <f ca="1">IFERROR(NOW()-F5,"")</f>
        <v>4.8053846064867685</v>
      </c>
      <c r="H5" s="128">
        <v>45977.468807870369</v>
      </c>
      <c r="I5" s="109" t="str">
        <f>IFERROR(VLOOKUP(D5,DB!A:F,6,0),"")</f>
        <v>SCECO</v>
      </c>
      <c r="J5" s="109" t="str">
        <f>IFERROR(VLOOKUP(D5,DB!A:G,7,0),"")</f>
        <v>Weak</v>
      </c>
      <c r="K5" s="109" t="s">
        <v>39120</v>
      </c>
      <c r="L5" s="109" t="str">
        <f>IFERROR(VLOOKUP(D5,DB!A:I,9,0),"")</f>
        <v>Latis</v>
      </c>
    </row>
    <row r="6" spans="1:13" ht="30.75">
      <c r="A6" s="109" t="s">
        <v>39121</v>
      </c>
      <c r="B6" s="109" t="str">
        <f>IFERROR(VLOOKUP(D6,DB!A:K,11,0),"")</f>
        <v>R5</v>
      </c>
      <c r="C6" s="109">
        <v>1</v>
      </c>
      <c r="D6" s="109" t="s">
        <v>36518</v>
      </c>
      <c r="E6" s="109" t="s">
        <v>39021</v>
      </c>
      <c r="F6" s="128">
        <v>45981.373298611114</v>
      </c>
      <c r="G6" s="111">
        <f ca="1">IFERROR(NOW()-F6,"")</f>
        <v>0.94688923611101927</v>
      </c>
      <c r="H6" s="128">
        <v>45981.360798611109</v>
      </c>
      <c r="I6" s="109" t="str">
        <f>IFERROR(VLOOKUP(D6,DB!A:F,6,0),"")</f>
        <v>SCECO</v>
      </c>
      <c r="J6" s="109" t="str">
        <f>IFERROR(VLOOKUP(D6,DB!A:G,7,0),"")</f>
        <v>Dead</v>
      </c>
      <c r="K6" s="109" t="s">
        <v>39122</v>
      </c>
      <c r="L6" s="109" t="str">
        <f>IFERROR(VLOOKUP(D6,DB!A:I,9,0),"")</f>
        <v>Latis</v>
      </c>
    </row>
    <row r="7" spans="1:13">
      <c r="A7" s="109" t="s">
        <v>39123</v>
      </c>
      <c r="B7" s="109" t="str">
        <f>IFERROR(VLOOKUP(D7,DB!A:K,11,0),"")</f>
        <v>R5</v>
      </c>
      <c r="C7" s="109">
        <v>1</v>
      </c>
      <c r="D7" s="109" t="s">
        <v>15237</v>
      </c>
      <c r="E7" s="109" t="s">
        <v>39021</v>
      </c>
      <c r="F7" s="128">
        <v>45981.865925925929</v>
      </c>
      <c r="G7" s="111">
        <f ca="1">IFERROR(NOW()-F7,"")</f>
        <v>0.45426192129525589</v>
      </c>
      <c r="H7" s="128">
        <v>45981.835370370369</v>
      </c>
      <c r="I7" s="109" t="str">
        <f>IFERROR(VLOOKUP(D7,DB!A:F,6,0),"")</f>
        <v>SCECO</v>
      </c>
      <c r="J7" s="109" t="str">
        <f>IFERROR(VLOOKUP(D7,DB!A:G,7,0),"")</f>
        <v>Dead</v>
      </c>
      <c r="K7" s="109" t="s">
        <v>39124</v>
      </c>
      <c r="L7" s="109" t="str">
        <f>IFERROR(VLOOKUP(D7,DB!A:I,9,0),"")</f>
        <v>Latis</v>
      </c>
    </row>
    <row r="8" spans="1:13">
      <c r="A8" s="109"/>
      <c r="B8" s="109" t="str">
        <f>IFERROR(VLOOKUP(D8,DB!A:K,11,0),"")</f>
        <v/>
      </c>
      <c r="C8" s="109"/>
      <c r="D8" s="109"/>
      <c r="E8" s="109"/>
      <c r="F8" s="109"/>
      <c r="G8" s="111">
        <f ca="1">IFERROR(NOW()-F8,"")</f>
        <v>45982.320187847225</v>
      </c>
      <c r="H8" s="128"/>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45982.320187847225</v>
      </c>
      <c r="H9" s="128"/>
      <c r="I9" s="109" t="str">
        <f>IFERROR(VLOOKUP(D9,DB!A:F,6,0),"")</f>
        <v/>
      </c>
      <c r="J9" s="109" t="str">
        <f>IFERROR(VLOOKUP(D9,DB!A:G,7,0),"")</f>
        <v/>
      </c>
      <c r="K9" s="109"/>
      <c r="L9" s="109" t="str">
        <f>IFERROR(VLOOKUP(D9,DB!A:I,9,0),"")</f>
        <v/>
      </c>
    </row>
    <row r="10" spans="1:13">
      <c r="A10" s="109"/>
      <c r="B10" s="109" t="str">
        <f>IFERROR(VLOOKUP(D10,DB!A:K,11,0),"")</f>
        <v/>
      </c>
      <c r="C10" s="109"/>
      <c r="D10"/>
      <c r="E10" s="109"/>
      <c r="F10" s="109"/>
      <c r="G10" s="111">
        <f ca="1">IFERROR(NOW()-F10,"")</f>
        <v>45982.320187847225</v>
      </c>
      <c r="H10" s="109"/>
      <c r="I10" s="109" t="str">
        <f>IFERROR(VLOOKUP(D10,DB!A:F,6,0),"")</f>
        <v/>
      </c>
      <c r="J10" s="109" t="str">
        <f>IFERROR(VLOOKUP(D10,DB!A:G,7,0),"")</f>
        <v/>
      </c>
      <c r="K10" s="109"/>
      <c r="L10" s="109" t="str">
        <f>IFERROR(VLOOKUP(D10,DB!A:I,9,0),"")</f>
        <v/>
      </c>
    </row>
    <row r="11" spans="1:13" ht="15.75">
      <c r="A11" s="109"/>
      <c r="B11" s="109" t="str">
        <f>IFERROR(VLOOKUP(D11,DB!A:K,11,0),"")</f>
        <v/>
      </c>
      <c r="C11" s="109"/>
      <c r="D11" s="149"/>
      <c r="E11" s="109"/>
      <c r="F11" s="109"/>
      <c r="G11" s="111">
        <f ca="1">IFERROR(NOW()-F11,"")</f>
        <v>45982.320187847225</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45982.320187847225</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45982.320187847225</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45982.320187847225</v>
      </c>
      <c r="H14" s="109"/>
      <c r="I14" s="109" t="str">
        <f>IFERROR(VLOOKUP(D14,DB!A:F,6,0),"")</f>
        <v/>
      </c>
      <c r="J14" s="109" t="str">
        <f>IFERROR(VLOOKUP(D14,DB!A:G,7,0),"")</f>
        <v/>
      </c>
      <c r="K14" s="109"/>
      <c r="L14" s="109" t="str">
        <f>IFERROR(VLOOKUP(D14,DB!A:I,9,0),"")</f>
        <v/>
      </c>
    </row>
    <row r="15" spans="1:13">
      <c r="A15" s="109"/>
      <c r="B15" s="109" t="str">
        <f>IFERROR(VLOOKUP(D15,DB!A:K,11,0),"")</f>
        <v/>
      </c>
      <c r="C15" s="109"/>
      <c r="D15"/>
      <c r="E15" s="109"/>
      <c r="F15" s="109"/>
      <c r="G15" s="111">
        <f ca="1">IFERROR(NOW()-F15,"")</f>
        <v>45982.320187847225</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45982.320187847225</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45982.320187847225</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45982.320187847225</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45982.320187847225</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45982.320187847225</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45982.320187847225</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45982.320187847225</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45982.320187847225</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45982.320187847225</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45982.320187847225</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45982.320187847225</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45982.320187847225</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45982.320187847225</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45982.320187847225</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45982.320187847225</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45982.320187847225</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45982.320187847225</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45982.320187847225</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45982.320187847225</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45982.320187847225</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45982.320187847225</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45982.320187847225</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45982.320187847225</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45982.320187847225</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45982.320187847225</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45982.320187847225</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45982.320187847225</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45982.320187847225</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45982.320187847225</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45982.320187847225</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45982.320187847225</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45982.320187847225</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45982.320187847225</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45982.320187847225</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45982.320187847225</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45982.320187847225</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45982.320187847225</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45982.320187847225</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45982.320187847225</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45982.320187847225</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45982.320187847225</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45982.320187847225</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45982.320187847225</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45982.320187847225</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45982.320187847225</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45982.320187847225</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45982.320187847225</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45982.320187847225</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45982.320187847225</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45982.320187847225</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45982.320187847225</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45982.320187847225</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45982.320187847225</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45982.320187847225</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45982.320187847225</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45982.320187847225</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45982.320187847225</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45982.320187847225</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45982.320187847225</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45982.320187847225</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45982.320187847225</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45982.320187847225</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45982.320187847225</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45982.320187847225</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45982.320187847225</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45982.320187847225</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45982.320187847225</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45982.320187847225</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ca="1">IFERROR(NOW()-F84,"")</f>
        <v>45982.320187847225</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ca="1">IFERROR(NOW()-F85,"")</f>
        <v>45982.320187847225</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11">
        <f ca="1">IFERROR(NOW()-F86,"")</f>
        <v>45982.320187847225</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11">
        <f ca="1">IFERROR(NOW()-F87,"")</f>
        <v>45982.320187847225</v>
      </c>
      <c r="H87" s="109"/>
      <c r="I87" s="109" t="str">
        <f>IFERROR(VLOOKUP(D87,DB!A:F,6,0),"")</f>
        <v/>
      </c>
      <c r="J87" s="109" t="str">
        <f>IFERROR(VLOOKUP(D87,DB!A:G,7,0),"")</f>
        <v/>
      </c>
      <c r="K87" s="109"/>
      <c r="L87" s="109" t="str">
        <f>IFERROR(VLOOKUP(D87,DB!A:I,9,0),"")</f>
        <v/>
      </c>
    </row>
    <row r="88" spans="1:12">
      <c r="A88" s="131"/>
      <c r="B88" s="131" t="str">
        <f>IFERROR(VLOOKUP(D88,DB!A:K,11,0),"")</f>
        <v/>
      </c>
      <c r="C88" s="131"/>
      <c r="D88" s="131"/>
      <c r="E88" s="131"/>
      <c r="F88" s="132"/>
      <c r="G88" s="111">
        <f ca="1">IFERROR(NOW()-F88,"")</f>
        <v>45982.320187847225</v>
      </c>
      <c r="H88" s="132"/>
      <c r="I88" s="131" t="str">
        <f>IFERROR(VLOOKUP(D88,DB!A:F,6,0),"")</f>
        <v/>
      </c>
      <c r="J88" s="131" t="str">
        <f>IFERROR(VLOOKUP(D88,DB!A:G,7,0),"")</f>
        <v/>
      </c>
      <c r="K88" s="131"/>
      <c r="L88" s="131" t="str">
        <f>IFERROR(VLOOKUP(D88,DB!A:I,9,0),"")</f>
        <v/>
      </c>
    </row>
    <row r="89" spans="1:12">
      <c r="A89" s="131"/>
      <c r="B89" s="131" t="str">
        <f>IFERROR(VLOOKUP(D89,DB!A:K,11,0),"")</f>
        <v/>
      </c>
      <c r="C89" s="131"/>
      <c r="D89" s="131"/>
      <c r="E89" s="131"/>
      <c r="F89" s="132"/>
      <c r="G89" s="111">
        <f ca="1">IFERROR(NOW()-F89,"")</f>
        <v>45982.320187847225</v>
      </c>
      <c r="H89" s="132"/>
      <c r="I89" s="131" t="str">
        <f>IFERROR(VLOOKUP(D89,DB!A:F,6,0),"")</f>
        <v/>
      </c>
      <c r="J89" s="131" t="str">
        <f>IFERROR(VLOOKUP(D89,DB!A:G,7,0),"")</f>
        <v/>
      </c>
      <c r="K89" s="131"/>
      <c r="L89" s="131" t="str">
        <f>IFERROR(VLOOKUP(D89,DB!A:I,9,0),"")</f>
        <v/>
      </c>
    </row>
    <row r="90" spans="1:12">
      <c r="A90" s="131"/>
      <c r="B90" s="131" t="str">
        <f>IFERROR(VLOOKUP(D90,DB!A:K,11,0),"")</f>
        <v/>
      </c>
      <c r="C90" s="131"/>
      <c r="D90" s="131"/>
      <c r="E90" s="131"/>
      <c r="F90" s="132"/>
      <c r="G90" s="111">
        <f ca="1">IFERROR(NOW()-F90,"")</f>
        <v>45982.320187847225</v>
      </c>
      <c r="H90" s="132"/>
      <c r="I90" s="131" t="str">
        <f>IFERROR(VLOOKUP(D90,DB!A:F,6,0),"")</f>
        <v/>
      </c>
      <c r="J90" s="131" t="str">
        <f>IFERROR(VLOOKUP(D90,DB!A:G,7,0),"")</f>
        <v/>
      </c>
      <c r="K90" s="131"/>
      <c r="L90" s="131" t="str">
        <f>IFERROR(VLOOKUP(D90,DB!A:I,9,0),"")</f>
        <v/>
      </c>
    </row>
    <row r="91" spans="1:12">
      <c r="A91" s="131"/>
      <c r="B91" s="131" t="str">
        <f>IFERROR(VLOOKUP(D91,DB!A:K,11,0),"")</f>
        <v/>
      </c>
      <c r="C91" s="131"/>
      <c r="D91" s="131"/>
      <c r="E91" s="131"/>
      <c r="F91" s="132"/>
      <c r="G91" s="111">
        <f ca="1">IFERROR(NOW()-F91,"")</f>
        <v>45982.320187847225</v>
      </c>
      <c r="H91" s="132"/>
      <c r="I91" s="131" t="str">
        <f>IFERROR(VLOOKUP(D91,DB!A:F,6,0),"")</f>
        <v/>
      </c>
      <c r="J91" s="131" t="str">
        <f>IFERROR(VLOOKUP(D91,DB!A:G,7,0),"")</f>
        <v/>
      </c>
      <c r="K91" s="131"/>
      <c r="L91" s="131" t="str">
        <f>IFERROR(VLOOKUP(D91,DB!A:I,9,0),"")</f>
        <v/>
      </c>
    </row>
    <row r="92" spans="1:12">
      <c r="A92" s="131"/>
      <c r="B92" s="131" t="str">
        <f>IFERROR(VLOOKUP(D92,DB!A:K,11,0),"")</f>
        <v/>
      </c>
      <c r="C92" s="131"/>
      <c r="D92" s="131"/>
      <c r="E92" s="131"/>
      <c r="F92" s="132"/>
      <c r="G92" s="111">
        <f ca="1">IFERROR(NOW()-F92,"")</f>
        <v>45982.320187847225</v>
      </c>
      <c r="H92" s="132"/>
      <c r="I92" s="131" t="str">
        <f>IFERROR(VLOOKUP(D92,DB!A:F,6,0),"")</f>
        <v/>
      </c>
      <c r="J92" s="131" t="str">
        <f>IFERROR(VLOOKUP(D92,DB!A:G,7,0),"")</f>
        <v/>
      </c>
      <c r="K92" s="131"/>
      <c r="L92" s="131" t="str">
        <f>IFERROR(VLOOKUP(D92,DB!A:I,9,0),"")</f>
        <v/>
      </c>
    </row>
    <row r="93" spans="1:12">
      <c r="A93" s="131"/>
      <c r="B93" s="131" t="str">
        <f>IFERROR(VLOOKUP(D93,DB!A:K,11,0),"")</f>
        <v/>
      </c>
      <c r="C93" s="131"/>
      <c r="D93" s="131"/>
      <c r="E93" s="131"/>
      <c r="F93" s="132"/>
      <c r="G93" s="111">
        <f ca="1">IFERROR(NOW()-F93,"")</f>
        <v>45982.320187847225</v>
      </c>
      <c r="H93" s="132"/>
      <c r="I93" s="131" t="str">
        <f>IFERROR(VLOOKUP(D93,DB!A:F,6,0),"")</f>
        <v/>
      </c>
      <c r="J93" s="131" t="str">
        <f>IFERROR(VLOOKUP(D93,DB!A:G,7,0),"")</f>
        <v/>
      </c>
      <c r="K93" s="131"/>
      <c r="L93" s="131" t="str">
        <f>IFERROR(VLOOKUP(D93,DB!A:I,9,0),"")</f>
        <v/>
      </c>
    </row>
    <row r="94" spans="1:12">
      <c r="A94" s="131"/>
      <c r="B94" s="131" t="str">
        <f>IFERROR(VLOOKUP(D94,DB!A:K,11,0),"")</f>
        <v/>
      </c>
      <c r="C94" s="131"/>
      <c r="D94" s="131"/>
      <c r="E94" s="131"/>
      <c r="F94" s="132"/>
      <c r="G94" s="111">
        <f ca="1">IFERROR(NOW()-F94,"")</f>
        <v>45982.320187847225</v>
      </c>
      <c r="H94" s="132"/>
      <c r="I94" s="131" t="str">
        <f>IFERROR(VLOOKUP(D94,DB!A:F,6,0),"")</f>
        <v/>
      </c>
      <c r="J94" s="131" t="str">
        <f>IFERROR(VLOOKUP(D94,DB!A:G,7,0),"")</f>
        <v/>
      </c>
      <c r="K94" s="131"/>
      <c r="L94" s="131" t="str">
        <f>IFERROR(VLOOKUP(D94,DB!A:I,9,0),"")</f>
        <v/>
      </c>
    </row>
    <row r="95" spans="1:12">
      <c r="A95" s="131"/>
      <c r="B95" s="131" t="str">
        <f>IFERROR(VLOOKUP(D95,DB!A:K,11,0),"")</f>
        <v/>
      </c>
      <c r="C95" s="131"/>
      <c r="D95" s="131"/>
      <c r="E95" s="131"/>
      <c r="F95" s="132"/>
      <c r="G95" s="111">
        <f ca="1">IFERROR(NOW()-F95,"")</f>
        <v>45982.320187847225</v>
      </c>
      <c r="H95" s="132"/>
      <c r="I95" s="131" t="str">
        <f>IFERROR(VLOOKUP(D95,DB!A:F,6,0),"")</f>
        <v/>
      </c>
      <c r="J95" s="131" t="str">
        <f>IFERROR(VLOOKUP(D95,DB!A:G,7,0),"")</f>
        <v/>
      </c>
      <c r="K95" s="131"/>
      <c r="L95" s="131" t="str">
        <f>IFERROR(VLOOKUP(D95,DB!A:I,9,0),"")</f>
        <v/>
      </c>
    </row>
    <row r="96" spans="1:12">
      <c r="A96" s="131"/>
      <c r="B96" s="131" t="str">
        <f>IFERROR(VLOOKUP(D96,DB!A:K,11,0),"")</f>
        <v/>
      </c>
      <c r="C96" s="131"/>
      <c r="D96" s="131"/>
      <c r="E96" s="131"/>
      <c r="F96" s="132"/>
      <c r="G96" s="111">
        <f ca="1">IFERROR(NOW()-F96,"")</f>
        <v>45982.320187847225</v>
      </c>
      <c r="H96" s="132"/>
      <c r="I96" s="131" t="str">
        <f>IFERROR(VLOOKUP(D96,DB!A:F,6,0),"")</f>
        <v/>
      </c>
      <c r="J96" s="131" t="str">
        <f>IFERROR(VLOOKUP(D96,DB!A:G,7,0),"")</f>
        <v/>
      </c>
      <c r="K96" s="131"/>
      <c r="L96" s="131" t="str">
        <f>IFERROR(VLOOKUP(D96,DB!A:I,9,0),"")</f>
        <v/>
      </c>
    </row>
    <row r="97" spans="1:12">
      <c r="A97" s="131"/>
      <c r="B97" s="131" t="str">
        <f>IFERROR(VLOOKUP(D97,DB!A:K,11,0),"")</f>
        <v/>
      </c>
      <c r="C97" s="131"/>
      <c r="D97" s="131"/>
      <c r="E97" s="131"/>
      <c r="F97" s="132"/>
      <c r="G97" s="111">
        <f ca="1">IFERROR(NOW()-F97,"")</f>
        <v>45982.320187847225</v>
      </c>
      <c r="H97" s="132"/>
      <c r="I97" s="131" t="str">
        <f>IFERROR(VLOOKUP(D97,DB!A:F,6,0),"")</f>
        <v/>
      </c>
      <c r="J97" s="131" t="str">
        <f>IFERROR(VLOOKUP(D97,DB!A:G,7,0),"")</f>
        <v/>
      </c>
      <c r="K97" s="131"/>
      <c r="L97" s="131" t="str">
        <f>IFERROR(VLOOKUP(D97,DB!A:I,9,0),"")</f>
        <v/>
      </c>
    </row>
    <row r="98" spans="1:12">
      <c r="A98" s="131"/>
      <c r="B98" s="131" t="str">
        <f>IFERROR(VLOOKUP(D98,DB!A:K,11,0),"")</f>
        <v/>
      </c>
      <c r="C98" s="131"/>
      <c r="D98" s="131"/>
      <c r="E98" s="131"/>
      <c r="F98" s="132"/>
      <c r="G98" s="111">
        <f ca="1">IFERROR(NOW()-F98,"")</f>
        <v>45982.320187847225</v>
      </c>
      <c r="H98" s="132"/>
      <c r="I98" s="131" t="str">
        <f>IFERROR(VLOOKUP(D98,DB!A:F,6,0),"")</f>
        <v/>
      </c>
      <c r="J98" s="131" t="str">
        <f>IFERROR(VLOOKUP(D98,DB!A:G,7,0),"")</f>
        <v/>
      </c>
      <c r="K98" s="131"/>
      <c r="L98" s="131" t="str">
        <f>IFERROR(VLOOKUP(D98,DB!A:I,9,0),"")</f>
        <v/>
      </c>
    </row>
    <row r="99" spans="1:12">
      <c r="A99" s="131"/>
      <c r="B99" s="131" t="str">
        <f>IFERROR(VLOOKUP(D99,DB!A:K,11,0),"")</f>
        <v/>
      </c>
      <c r="C99" s="131"/>
      <c r="D99" s="131"/>
      <c r="E99" s="131"/>
      <c r="F99" s="132"/>
      <c r="G99" s="111">
        <f ca="1">IFERROR(NOW()-F99,"")</f>
        <v>45982.320187847225</v>
      </c>
      <c r="H99" s="132"/>
      <c r="I99" s="131" t="str">
        <f>IFERROR(VLOOKUP(D99,DB!A:F,6,0),"")</f>
        <v/>
      </c>
      <c r="J99" s="131" t="str">
        <f>IFERROR(VLOOKUP(D99,DB!A:G,7,0),"")</f>
        <v/>
      </c>
      <c r="K99" s="131"/>
      <c r="L99" s="131" t="str">
        <f>IFERROR(VLOOKUP(D99,DB!A:I,9,0),"")</f>
        <v/>
      </c>
    </row>
    <row r="100" spans="1:12">
      <c r="A100" s="131"/>
      <c r="B100" s="131" t="str">
        <f>IFERROR(VLOOKUP(D100,DB!A:K,11,0),"")</f>
        <v/>
      </c>
      <c r="C100" s="131"/>
      <c r="D100" s="131"/>
      <c r="E100" s="131"/>
      <c r="F100" s="132"/>
      <c r="G100" s="111">
        <f ca="1">IFERROR(NOW()-F100,"")</f>
        <v>45982.320187847225</v>
      </c>
      <c r="H100" s="132"/>
      <c r="I100" s="131" t="str">
        <f>IFERROR(VLOOKUP(D100,DB!A:F,6,0),"")</f>
        <v/>
      </c>
      <c r="J100" s="131" t="str">
        <f>IFERROR(VLOOKUP(D100,DB!A:G,7,0),"")</f>
        <v/>
      </c>
      <c r="K100" s="131"/>
      <c r="L100" s="131" t="str">
        <f>IFERROR(VLOOKUP(D100,DB!A:I,9,0),"")</f>
        <v/>
      </c>
    </row>
    <row r="101" spans="1:12">
      <c r="A101" s="131"/>
      <c r="B101" s="131" t="str">
        <f>IFERROR(VLOOKUP(D101,DB!A:K,11,0),"")</f>
        <v/>
      </c>
      <c r="C101" s="131"/>
      <c r="D101" s="131"/>
      <c r="E101" s="131"/>
      <c r="F101" s="132"/>
      <c r="G101" s="111">
        <f ca="1">IFERROR(NOW()-F101,"")</f>
        <v>45982.320187847225</v>
      </c>
      <c r="H101" s="132"/>
      <c r="I101" s="131" t="str">
        <f>IFERROR(VLOOKUP(D101,DB!A:F,6,0),"")</f>
        <v/>
      </c>
      <c r="J101" s="131" t="str">
        <f>IFERROR(VLOOKUP(D101,DB!A:G,7,0),"")</f>
        <v/>
      </c>
      <c r="K101" s="131"/>
      <c r="L101" s="131" t="str">
        <f>IFERROR(VLOOKUP(D101,DB!A:I,9,0),"")</f>
        <v/>
      </c>
    </row>
    <row r="102" spans="1:12">
      <c r="A102" s="131"/>
      <c r="B102" s="131" t="str">
        <f>IFERROR(VLOOKUP(D102,DB!A:K,11,0),"")</f>
        <v/>
      </c>
      <c r="C102" s="131"/>
      <c r="D102" s="131"/>
      <c r="E102" s="131"/>
      <c r="F102" s="132"/>
      <c r="G102" s="111">
        <f ca="1">IFERROR(NOW()-F102,"")</f>
        <v>45982.320187847225</v>
      </c>
      <c r="H102" s="132"/>
      <c r="I102" s="131" t="str">
        <f>IFERROR(VLOOKUP(D102,DB!A:F,6,0),"")</f>
        <v/>
      </c>
      <c r="J102" s="131" t="str">
        <f>IFERROR(VLOOKUP(D102,DB!A:G,7,0),"")</f>
        <v/>
      </c>
      <c r="K102" s="131"/>
      <c r="L102" s="131" t="str">
        <f>IFERROR(VLOOKUP(D102,DB!A:I,9,0),"")</f>
        <v/>
      </c>
    </row>
    <row r="103" spans="1:12">
      <c r="A103" s="131"/>
      <c r="B103" s="131" t="str">
        <f>IFERROR(VLOOKUP(D103,DB!A:K,11,0),"")</f>
        <v/>
      </c>
      <c r="C103" s="131"/>
      <c r="D103" s="131"/>
      <c r="E103" s="131"/>
      <c r="F103" s="132"/>
      <c r="G103" s="111">
        <f ca="1">IFERROR(NOW()-F103,"")</f>
        <v>45982.320187847225</v>
      </c>
      <c r="H103" s="132"/>
      <c r="I103" s="131" t="str">
        <f>IFERROR(VLOOKUP(D103,DB!A:F,6,0),"")</f>
        <v/>
      </c>
      <c r="J103" s="131" t="str">
        <f>IFERROR(VLOOKUP(D103,DB!A:G,7,0),"")</f>
        <v/>
      </c>
      <c r="K103" s="131"/>
      <c r="L103" s="131" t="str">
        <f>IFERROR(VLOOKUP(D103,DB!A:I,9,0),"")</f>
        <v/>
      </c>
    </row>
    <row r="104" spans="1:12">
      <c r="A104" s="131"/>
      <c r="B104" s="131" t="str">
        <f>IFERROR(VLOOKUP(D104,DB!A:K,11,0),"")</f>
        <v/>
      </c>
      <c r="C104" s="131"/>
      <c r="D104" s="131"/>
      <c r="E104" s="131"/>
      <c r="F104" s="132"/>
      <c r="G104" s="111">
        <f ca="1">IFERROR(NOW()-F104,"")</f>
        <v>45982.320187847225</v>
      </c>
      <c r="H104" s="132"/>
      <c r="I104" s="131" t="str">
        <f>IFERROR(VLOOKUP(D104,DB!A:F,6,0),"")</f>
        <v/>
      </c>
      <c r="J104" s="131" t="str">
        <f>IFERROR(VLOOKUP(D104,DB!A:G,7,0),"")</f>
        <v/>
      </c>
      <c r="K104" s="131"/>
      <c r="L104" s="131" t="str">
        <f>IFERROR(VLOOKUP(D104,DB!A:I,9,0),"")</f>
        <v/>
      </c>
    </row>
    <row r="105" spans="1:12">
      <c r="A105" s="131"/>
      <c r="B105" s="131" t="str">
        <f>IFERROR(VLOOKUP(D105,DB!A:K,11,0),"")</f>
        <v/>
      </c>
      <c r="C105" s="131"/>
      <c r="D105" s="131"/>
      <c r="E105" s="131"/>
      <c r="F105" s="132"/>
      <c r="G105" s="111">
        <f ca="1">IFERROR(NOW()-F105,"")</f>
        <v>45982.320187847225</v>
      </c>
      <c r="H105" s="132"/>
      <c r="I105" s="131" t="str">
        <f>IFERROR(VLOOKUP(D105,DB!A:F,6,0),"")</f>
        <v/>
      </c>
      <c r="J105" s="131" t="str">
        <f>IFERROR(VLOOKUP(D105,DB!A:G,7,0),"")</f>
        <v/>
      </c>
      <c r="K105" s="131"/>
      <c r="L105" s="131" t="str">
        <f>IFERROR(VLOOKUP(D105,DB!A:I,9,0),"")</f>
        <v/>
      </c>
    </row>
    <row r="106" spans="1:12">
      <c r="A106" s="131"/>
      <c r="B106" s="131" t="str">
        <f>IFERROR(VLOOKUP(D106,DB!A:K,11,0),"")</f>
        <v/>
      </c>
      <c r="C106" s="131"/>
      <c r="D106" s="131"/>
      <c r="E106" s="131"/>
      <c r="F106" s="132"/>
      <c r="G106" s="111">
        <f ca="1">IFERROR(NOW()-F106,"")</f>
        <v>45982.320187847225</v>
      </c>
      <c r="H106" s="132"/>
      <c r="I106" s="131" t="str">
        <f>IFERROR(VLOOKUP(D106,DB!A:F,6,0),"")</f>
        <v/>
      </c>
      <c r="J106" s="131" t="str">
        <f>IFERROR(VLOOKUP(D106,DB!A:G,7,0),"")</f>
        <v/>
      </c>
      <c r="K106" s="131"/>
      <c r="L106" s="131" t="str">
        <f>IFERROR(VLOOKUP(D106,DB!A:I,9,0),"")</f>
        <v/>
      </c>
    </row>
    <row r="107" spans="1:12">
      <c r="A107" s="131"/>
      <c r="B107" s="131" t="str">
        <f>IFERROR(VLOOKUP(D107,DB!A:K,11,0),"")</f>
        <v/>
      </c>
      <c r="C107" s="131"/>
      <c r="D107" s="131"/>
      <c r="E107" s="131"/>
      <c r="F107" s="132"/>
      <c r="G107" s="111">
        <f ca="1">IFERROR(NOW()-F107,"")</f>
        <v>45982.320187847225</v>
      </c>
      <c r="H107" s="132"/>
      <c r="I107" s="131" t="str">
        <f>IFERROR(VLOOKUP(D107,DB!A:F,6,0),"")</f>
        <v/>
      </c>
      <c r="J107" s="131" t="str">
        <f>IFERROR(VLOOKUP(D107,DB!A:G,7,0),"")</f>
        <v/>
      </c>
      <c r="K107" s="131"/>
      <c r="L107" s="131" t="str">
        <f>IFERROR(VLOOKUP(D107,DB!A:I,9,0),"")</f>
        <v/>
      </c>
    </row>
    <row r="108" spans="1:12">
      <c r="A108" s="131"/>
      <c r="B108" s="131" t="str">
        <f>IFERROR(VLOOKUP(D108,DB!A:K,11,0),"")</f>
        <v/>
      </c>
      <c r="C108" s="131"/>
      <c r="D108" s="131"/>
      <c r="E108" s="131"/>
      <c r="F108" s="132"/>
      <c r="G108" s="111">
        <f ca="1">IFERROR(NOW()-F108,"")</f>
        <v>45982.320187847225</v>
      </c>
      <c r="H108" s="132"/>
      <c r="I108" s="131" t="str">
        <f>IFERROR(VLOOKUP(D108,DB!A:F,6,0),"")</f>
        <v/>
      </c>
      <c r="J108" s="131" t="str">
        <f>IFERROR(VLOOKUP(D108,DB!A:G,7,0),"")</f>
        <v/>
      </c>
      <c r="K108" s="131"/>
      <c r="L108" s="131" t="str">
        <f>IFERROR(VLOOKUP(D108,DB!A:I,9,0),"")</f>
        <v/>
      </c>
    </row>
    <row r="109" spans="1:12">
      <c r="A109" s="131"/>
      <c r="B109" s="131" t="str">
        <f>IFERROR(VLOOKUP(D109,DB!A:K,11,0),"")</f>
        <v/>
      </c>
      <c r="C109" s="131"/>
      <c r="D109" s="131"/>
      <c r="E109" s="131"/>
      <c r="F109" s="132"/>
      <c r="G109" s="111">
        <f ca="1">IFERROR(NOW()-F109,"")</f>
        <v>45982.320187847225</v>
      </c>
      <c r="H109" s="132"/>
      <c r="I109" s="131" t="str">
        <f>IFERROR(VLOOKUP(D109,DB!A:F,6,0),"")</f>
        <v/>
      </c>
      <c r="J109" s="131" t="str">
        <f>IFERROR(VLOOKUP(D109,DB!A:G,7,0),"")</f>
        <v/>
      </c>
      <c r="K109" s="131"/>
      <c r="L109" s="131" t="str">
        <f>IFERROR(VLOOKUP(D109,DB!A:I,9,0),"")</f>
        <v/>
      </c>
    </row>
    <row r="110" spans="1:12">
      <c r="A110" s="131"/>
      <c r="B110" s="131" t="str">
        <f>IFERROR(VLOOKUP(D110,DB!A:K,11,0),"")</f>
        <v/>
      </c>
      <c r="C110" s="131"/>
      <c r="D110" s="131"/>
      <c r="E110" s="131"/>
      <c r="F110" s="132"/>
      <c r="G110" s="111">
        <f ca="1">IFERROR(NOW()-F110,"")</f>
        <v>45982.320187847225</v>
      </c>
      <c r="H110" s="132"/>
      <c r="I110" s="131" t="str">
        <f>IFERROR(VLOOKUP(D110,DB!A:F,6,0),"")</f>
        <v/>
      </c>
      <c r="J110" s="131" t="str">
        <f>IFERROR(VLOOKUP(D110,DB!A:G,7,0),"")</f>
        <v/>
      </c>
      <c r="K110" s="131"/>
      <c r="L110" s="131" t="str">
        <f>IFERROR(VLOOKUP(D110,DB!A:I,9,0),"")</f>
        <v/>
      </c>
    </row>
    <row r="111" spans="1:12">
      <c r="A111" s="131"/>
      <c r="B111" s="131" t="str">
        <f>IFERROR(VLOOKUP(D111,DB!A:K,11,0),"")</f>
        <v/>
      </c>
      <c r="C111" s="131"/>
      <c r="D111" s="131"/>
      <c r="E111" s="131"/>
      <c r="F111" s="132"/>
      <c r="G111" s="111">
        <f ca="1">IFERROR(NOW()-F111,"")</f>
        <v>45982.320187847225</v>
      </c>
      <c r="H111" s="132"/>
      <c r="I111" s="131" t="str">
        <f>IFERROR(VLOOKUP(D111,DB!A:F,6,0),"")</f>
        <v/>
      </c>
      <c r="J111" s="131" t="str">
        <f>IFERROR(VLOOKUP(D111,DB!A:G,7,0),"")</f>
        <v/>
      </c>
      <c r="K111" s="131"/>
      <c r="L111" s="131" t="str">
        <f>IFERROR(VLOOKUP(D111,DB!A:I,9,0),"")</f>
        <v/>
      </c>
    </row>
    <row r="112" spans="1:12">
      <c r="A112" s="131"/>
      <c r="B112" s="131" t="str">
        <f>IFERROR(VLOOKUP(D112,DB!A:K,11,0),"")</f>
        <v/>
      </c>
      <c r="C112" s="131"/>
      <c r="D112" s="131"/>
      <c r="E112" s="131"/>
      <c r="F112" s="132"/>
      <c r="G112" s="111">
        <f ca="1">IFERROR(NOW()-F112,"")</f>
        <v>45982.320187847225</v>
      </c>
      <c r="H112" s="132"/>
      <c r="I112" s="131" t="str">
        <f>IFERROR(VLOOKUP(D112,DB!A:F,6,0),"")</f>
        <v/>
      </c>
      <c r="J112" s="131" t="str">
        <f>IFERROR(VLOOKUP(D112,DB!A:G,7,0),"")</f>
        <v/>
      </c>
      <c r="K112" s="131"/>
      <c r="L112" s="131" t="str">
        <f>IFERROR(VLOOKUP(D112,DB!A:I,9,0),"")</f>
        <v/>
      </c>
    </row>
    <row r="113" spans="1:12">
      <c r="A113" s="131"/>
      <c r="B113" s="131" t="str">
        <f>IFERROR(VLOOKUP(D113,DB!A:K,11,0),"")</f>
        <v/>
      </c>
      <c r="C113" s="131"/>
      <c r="D113" s="131"/>
      <c r="E113" s="131"/>
      <c r="F113" s="132"/>
      <c r="G113" s="111">
        <f ca="1">IFERROR(NOW()-F113,"")</f>
        <v>45982.320187847225</v>
      </c>
      <c r="H113" s="132"/>
      <c r="I113" s="131" t="str">
        <f>IFERROR(VLOOKUP(D113,DB!A:F,6,0),"")</f>
        <v/>
      </c>
      <c r="J113" s="131" t="str">
        <f>IFERROR(VLOOKUP(D113,DB!A:G,7,0),"")</f>
        <v/>
      </c>
      <c r="K113" s="131"/>
      <c r="L113" s="131" t="str">
        <f>IFERROR(VLOOKUP(D113,DB!A:I,9,0),"")</f>
        <v/>
      </c>
    </row>
    <row r="114" spans="1:12">
      <c r="A114" s="131"/>
      <c r="B114" s="131" t="str">
        <f>IFERROR(VLOOKUP(D114,DB!A:K,11,0),"")</f>
        <v/>
      </c>
      <c r="C114" s="131"/>
      <c r="D114" s="131"/>
      <c r="E114" s="131"/>
      <c r="F114" s="132"/>
      <c r="G114" s="111">
        <f ca="1">IFERROR(NOW()-F114,"")</f>
        <v>45982.320187847225</v>
      </c>
      <c r="H114" s="132"/>
      <c r="I114" s="131" t="str">
        <f>IFERROR(VLOOKUP(D114,DB!A:F,6,0),"")</f>
        <v/>
      </c>
      <c r="J114" s="131" t="str">
        <f>IFERROR(VLOOKUP(D114,DB!A:G,7,0),"")</f>
        <v/>
      </c>
      <c r="K114" s="131"/>
      <c r="L114" s="131" t="str">
        <f>IFERROR(VLOOKUP(D114,DB!A:I,9,0),"")</f>
        <v/>
      </c>
    </row>
    <row r="115" spans="1:12">
      <c r="A115" s="131"/>
      <c r="B115" s="131" t="str">
        <f>IFERROR(VLOOKUP(D115,DB!A:K,11,0),"")</f>
        <v/>
      </c>
      <c r="C115" s="131"/>
      <c r="D115" s="131"/>
      <c r="E115" s="131"/>
      <c r="F115" s="132"/>
      <c r="G115" s="111">
        <f ca="1">IFERROR(NOW()-F115,"")</f>
        <v>45982.320187847225</v>
      </c>
      <c r="H115" s="132"/>
      <c r="I115" s="131" t="str">
        <f>IFERROR(VLOOKUP(D115,DB!A:F,6,0),"")</f>
        <v/>
      </c>
      <c r="J115" s="131" t="str">
        <f>IFERROR(VLOOKUP(D115,DB!A:G,7,0),"")</f>
        <v/>
      </c>
      <c r="K115" s="131"/>
      <c r="L115" s="131" t="str">
        <f>IFERROR(VLOOKUP(D115,DB!A:I,9,0),"")</f>
        <v/>
      </c>
    </row>
    <row r="116" spans="1:12">
      <c r="A116" s="109"/>
      <c r="B116" s="109"/>
      <c r="C116" s="109"/>
      <c r="D116" s="109"/>
      <c r="E116" s="109"/>
      <c r="F116" s="109"/>
      <c r="G116" s="109"/>
      <c r="H116" s="109"/>
      <c r="I116" s="109"/>
      <c r="J116" s="109"/>
      <c r="K116" s="109"/>
      <c r="L116" s="109"/>
    </row>
    <row r="117" spans="1:12">
      <c r="A117" s="109"/>
      <c r="B117" s="109"/>
      <c r="C117" s="109"/>
      <c r="D117" s="109"/>
      <c r="E117" s="109"/>
      <c r="F117" s="109"/>
      <c r="G117" s="109"/>
      <c r="H117" s="109"/>
      <c r="I117" s="109"/>
      <c r="J117" s="109"/>
      <c r="K117" s="109"/>
      <c r="L117" s="109"/>
    </row>
    <row r="118" spans="1:12">
      <c r="A118" s="109"/>
      <c r="B118" s="109"/>
      <c r="C118" s="109"/>
      <c r="D118" s="109"/>
      <c r="E118" s="109"/>
      <c r="F118" s="109"/>
      <c r="G118" s="109"/>
      <c r="H118" s="109"/>
      <c r="I118" s="109"/>
      <c r="J118" s="109"/>
      <c r="K118" s="109"/>
      <c r="L118" s="109"/>
    </row>
    <row r="119" spans="1:12">
      <c r="A119" s="109"/>
      <c r="B119" s="109"/>
      <c r="C119" s="109"/>
      <c r="D119" s="109"/>
      <c r="E119" s="109"/>
      <c r="F119" s="109"/>
      <c r="G119" s="109"/>
      <c r="H119" s="109"/>
      <c r="I119" s="109"/>
      <c r="J119" s="109"/>
      <c r="K119" s="109"/>
      <c r="L119" s="109"/>
    </row>
    <row r="120" spans="1:12">
      <c r="A120" s="109"/>
      <c r="B120" s="109"/>
      <c r="C120" s="109"/>
      <c r="D120" s="109"/>
      <c r="E120" s="109"/>
      <c r="F120" s="109"/>
      <c r="G120" s="109"/>
      <c r="H120" s="109"/>
      <c r="I120" s="109"/>
      <c r="J120" s="109"/>
      <c r="K120" s="109"/>
      <c r="L120" s="109"/>
    </row>
    <row r="121" spans="1:12">
      <c r="A121" s="109"/>
      <c r="B121" s="109"/>
      <c r="C121" s="109"/>
      <c r="D121" s="109"/>
      <c r="E121" s="109"/>
      <c r="F121" s="109"/>
      <c r="G121" s="109"/>
      <c r="H121" s="109"/>
      <c r="I121" s="109"/>
      <c r="J121" s="109"/>
      <c r="K121" s="109"/>
      <c r="L121" s="109"/>
    </row>
    <row r="122" spans="1:12">
      <c r="A122" s="109"/>
      <c r="B122" s="109"/>
      <c r="C122" s="109"/>
      <c r="D122" s="109"/>
      <c r="E122" s="109"/>
      <c r="F122" s="109"/>
      <c r="G122" s="109"/>
      <c r="H122" s="109"/>
      <c r="I122" s="109"/>
      <c r="J122" s="109"/>
      <c r="K122" s="109"/>
      <c r="L122" s="109"/>
    </row>
    <row r="123" spans="1:12">
      <c r="A123" s="109"/>
      <c r="B123" s="109"/>
      <c r="C123" s="109"/>
      <c r="D123" s="109"/>
      <c r="E123" s="109"/>
      <c r="F123" s="109"/>
      <c r="G123" s="109"/>
      <c r="H123" s="109"/>
      <c r="I123" s="109"/>
      <c r="J123" s="109"/>
      <c r="K123" s="109"/>
      <c r="L123" s="109"/>
    </row>
    <row r="124" spans="1:12">
      <c r="A124" s="109"/>
      <c r="B124" s="109"/>
      <c r="C124" s="109"/>
      <c r="D124" s="109"/>
      <c r="E124" s="109"/>
      <c r="F124" s="109"/>
      <c r="G124" s="109"/>
      <c r="H124" s="109"/>
      <c r="I124" s="109"/>
      <c r="J124" s="109"/>
      <c r="K124" s="109"/>
      <c r="L124" s="109"/>
    </row>
    <row r="125" spans="1:12">
      <c r="A125" s="109"/>
      <c r="B125" s="109"/>
      <c r="C125" s="109"/>
      <c r="D125" s="109"/>
      <c r="E125" s="109"/>
      <c r="F125" s="109"/>
      <c r="G125" s="109"/>
      <c r="H125" s="109"/>
      <c r="I125" s="109"/>
      <c r="J125" s="109"/>
      <c r="K125" s="109"/>
      <c r="L125" s="109"/>
    </row>
    <row r="126" spans="1:12">
      <c r="A126" s="109"/>
      <c r="B126" s="109"/>
      <c r="C126" s="109"/>
      <c r="D126" s="109"/>
      <c r="E126" s="109"/>
      <c r="F126" s="109"/>
      <c r="G126" s="109"/>
      <c r="H126" s="109"/>
      <c r="I126" s="109"/>
      <c r="J126" s="109"/>
      <c r="K126" s="109"/>
      <c r="L126" s="109"/>
    </row>
    <row r="127" spans="1:12">
      <c r="A127" s="109"/>
      <c r="B127" s="109"/>
      <c r="C127" s="109"/>
      <c r="D127" s="109"/>
      <c r="E127" s="109"/>
      <c r="F127" s="109"/>
      <c r="G127" s="109"/>
      <c r="H127" s="109"/>
      <c r="I127" s="109"/>
      <c r="J127" s="109"/>
      <c r="K127" s="109"/>
      <c r="L127" s="109"/>
    </row>
  </sheetData>
  <dataValidations count="2">
    <dataValidation allowBlank="1" showInputMessage="1" showErrorMessage="1" sqref="E1" xr:uid="{920C6338-E771-4DAE-8C89-92A9093EA4DE}"/>
    <dataValidation type="list" allowBlank="1" showInputMessage="1" showErrorMessage="1" sqref="E2:E11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6"/>
  <sheetViews>
    <sheetView workbookViewId="0">
      <selection activeCell="F4" sqref="F4"/>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91.5976562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t="s">
        <v>39125</v>
      </c>
      <c r="B2" s="119" t="str">
        <f>IFERROR(VLOOKUP(D2,DB!A:K,11,0),"")</f>
        <v>R6</v>
      </c>
      <c r="C2" s="120">
        <v>1</v>
      </c>
      <c r="D2" s="119" t="s">
        <v>34293</v>
      </c>
      <c r="E2" s="109" t="s">
        <v>39021</v>
      </c>
      <c r="F2" s="121">
        <v>45982.291180555556</v>
      </c>
      <c r="G2" s="104">
        <f t="shared" ref="G2" ca="1" si="0">IFERROR(NOW()-F2,"-")</f>
        <v>2.9007291668676771E-2</v>
      </c>
      <c r="H2" s="121">
        <v>45982.29109953704</v>
      </c>
      <c r="I2" s="119" t="str">
        <f>IFERROR(VLOOKUP(D2,DB!A:F,6,0),"")</f>
        <v>SCECO</v>
      </c>
      <c r="J2" s="119" t="str">
        <f>IFERROR(VLOOKUP(D2,DB!A:G,7,0),"")</f>
        <v>Vandalized</v>
      </c>
      <c r="K2" s="122" t="s">
        <v>39126</v>
      </c>
      <c r="L2" s="123" t="str">
        <f>IFERROR(VLOOKUP(D2,DB!A:I,9,0),"")</f>
        <v>Latis</v>
      </c>
    </row>
    <row r="3" spans="1:16382" ht="31.5" customHeight="1">
      <c r="A3" s="118"/>
      <c r="B3" s="119" t="str">
        <f>IFERROR(VLOOKUP(D3,DB!A:K,11,0),"")</f>
        <v/>
      </c>
      <c r="C3" s="120"/>
      <c r="D3" s="119"/>
      <c r="E3" s="109"/>
      <c r="F3" s="121"/>
      <c r="G3" s="104">
        <f t="shared" ref="G3:G36" ca="1" si="1">IFERROR(NOW()-F3,"-")</f>
        <v>45982.320187847225</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1"/>
        <v>45982.320187847225</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1"/>
        <v>45982.320187847225</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1"/>
        <v>45982.320187847225</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1"/>
        <v>45982.320187847225</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1"/>
        <v>45982.320187847225</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1"/>
        <v>45982.320187847225</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1"/>
        <v>45982.320187847225</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1"/>
        <v>45982.320187847225</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1"/>
        <v>45982.320187847225</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1"/>
        <v>45982.320187847225</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1"/>
        <v>45982.320187847225</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1"/>
        <v>45982.320187847225</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1"/>
        <v>45982.320187847225</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1"/>
        <v>45982.320187847225</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1"/>
        <v>45982.320187847225</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1"/>
        <v>45982.320187847225</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1"/>
        <v>45982.320187847225</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1"/>
        <v>45982.320187847225</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1"/>
        <v>45982.320187847225</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1"/>
        <v>45982.320187847225</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1"/>
        <v>45982.320187847225</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1"/>
        <v>45982.320187847225</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1"/>
        <v>45982.320187847225</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1"/>
        <v>45982.320187847225</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1"/>
        <v>45982.320187847225</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1"/>
        <v>45982.320187847225</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1"/>
        <v>45982.320187847225</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1"/>
        <v>45982.320187847225</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1"/>
        <v>45982.320187847225</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1"/>
        <v>45982.320187847225</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1"/>
        <v>45982.320187847225</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1"/>
        <v>45982.320187847225</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1"/>
        <v>45982.320187847225</v>
      </c>
      <c r="H36" s="121"/>
      <c r="I36" s="119" t="str">
        <f>IFERROR(VLOOKUP(D36,DB!A:F,6,0),"")</f>
        <v/>
      </c>
      <c r="J36" s="119" t="str">
        <f>IFERROR(VLOOKUP(D36,DB!A:G,7,0),"")</f>
        <v/>
      </c>
      <c r="K36" s="122"/>
      <c r="L36" s="123" t="str">
        <f>IFERROR(VLOOKUP(D36,DB!A:I,9,0),"")</f>
        <v/>
      </c>
    </row>
  </sheetData>
  <dataValidations count="2">
    <dataValidation allowBlank="1" showInputMessage="1" showErrorMessage="1" sqref="E1" xr:uid="{9E1BC488-8814-4F8A-8DBE-742B3278AB71}"/>
    <dataValidation type="list" allowBlank="1" showInputMessage="1" showErrorMessage="1" sqref="E2:E36"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2025-11-21T04:42:38Z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